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8415" windowHeight="3450" activeTab="2"/>
  </bookViews>
  <sheets>
    <sheet name="Summary" sheetId="1" r:id="rId1"/>
    <sheet name="PARTNERSHIP" sheetId="2" r:id="rId2"/>
    <sheet name="GDF" sheetId="3" r:id="rId3"/>
    <sheet name="ADV AND COMM" sheetId="4" r:id="rId4"/>
    <sheet name="ADMINISTRATION" sheetId="5" r:id="rId5"/>
    <sheet name="ANNEX 1" sheetId="6" r:id="rId6"/>
    <sheet name="ANNEX 2" sheetId="7" r:id="rId7"/>
    <sheet name="ANNEX 3" sheetId="8" r:id="rId8"/>
    <sheet name="ANNEX 4" sheetId="9" r:id="rId9"/>
    <sheet name="Sheet1" sheetId="10" r:id="rId10"/>
    <sheet name="Sheet2" sheetId="11" r:id="rId11"/>
    <sheet name="Sheet3" sheetId="12" r:id="rId12"/>
  </sheets>
  <externalReferences>
    <externalReference r:id="rId15"/>
    <externalReference r:id="rId16"/>
    <externalReference r:id="rId17"/>
    <externalReference r:id="rId18"/>
    <externalReference r:id="rId19"/>
  </externalReferences>
  <definedNames>
    <definedName name="_xlnm.Print_Area" localSheetId="3">'ADV AND COMM'!$A:$BI</definedName>
    <definedName name="_xlnm.Print_Area" localSheetId="6">'ANNEX 2'!$A:$L</definedName>
    <definedName name="_xlnm.Print_Area" localSheetId="8">'ANNEX 4'!$A:$BR</definedName>
    <definedName name="_xlnm.Print_Area" localSheetId="2">'GDF'!$A:$BI</definedName>
    <definedName name="_xlnm.Print_Area" localSheetId="1">'PARTNERSHIP'!$A:$BJ</definedName>
    <definedName name="_xlnm.Print_Area" localSheetId="0">'Summary'!$A:$H</definedName>
    <definedName name="_xlnm.Print_Titles" localSheetId="4">'ADMINISTRATION'!$3:$4</definedName>
    <definedName name="_xlnm.Print_Titles" localSheetId="3">'ADV AND COMM'!$4:$5</definedName>
    <definedName name="_xlnm.Print_Titles" localSheetId="5">'ANNEX 1'!$3:$4</definedName>
    <definedName name="_xlnm.Print_Titles" localSheetId="6">'ANNEX 2'!$3:$4</definedName>
    <definedName name="_xlnm.Print_Titles" localSheetId="7">'ANNEX 3'!$3:$3</definedName>
    <definedName name="_xlnm.Print_Titles" localSheetId="8">'ANNEX 4'!$3:$4</definedName>
    <definedName name="_xlnm.Print_Titles" localSheetId="1">'PARTNERSHIP'!$3:$4</definedName>
  </definedNames>
  <calcPr fullCalcOnLoad="1"/>
</workbook>
</file>

<file path=xl/sharedStrings.xml><?xml version="1.0" encoding="utf-8"?>
<sst xmlns="http://schemas.openxmlformats.org/spreadsheetml/2006/main" count="5414" uniqueCount="797">
  <si>
    <t>Regular communication and video conferences with GDF contractual partners for supply and monitoring</t>
  </si>
  <si>
    <t>Jan, May, Sept</t>
  </si>
  <si>
    <t>1.4.2</t>
  </si>
  <si>
    <t>Super Team' meetings between GDF secretariat and contractual partners for supply and monitoring</t>
  </si>
  <si>
    <t>1.4.3</t>
  </si>
  <si>
    <t>Contracts and extensions of contracts with GDF supply agents and monitoring agents</t>
  </si>
  <si>
    <t>Jan and Jul</t>
  </si>
  <si>
    <t>1.4.4</t>
  </si>
  <si>
    <t>Financial and technical reports from procurement agent and monitoring agents</t>
  </si>
  <si>
    <t>1.5  Grants of first line TB drugs for GDF</t>
  </si>
  <si>
    <t>Average lead time from placement of order to arrival of drugs at port of entry</t>
  </si>
  <si>
    <t xml:space="preserve">30 days </t>
  </si>
  <si>
    <t>Assumes 98% of orders supplied from GDF stock pile</t>
  </si>
  <si>
    <t>1.5.1</t>
  </si>
  <si>
    <t>Issue tender</t>
  </si>
  <si>
    <t>1.5.2</t>
  </si>
  <si>
    <t>Adjudication of bids</t>
  </si>
  <si>
    <t>1.5.3</t>
  </si>
  <si>
    <t>Selection and appointment of suppliers (split order)</t>
  </si>
  <si>
    <t>No of manufacturers contracted to supply to GDF</t>
  </si>
  <si>
    <t>Three manufacturers per product</t>
  </si>
  <si>
    <t>Procurement agent report</t>
  </si>
  <si>
    <t>1.5.4</t>
  </si>
  <si>
    <t>Establish stockpile(s) of GDF products</t>
  </si>
  <si>
    <t>1.5.5</t>
  </si>
  <si>
    <t>Place orders with procurement agent</t>
  </si>
  <si>
    <t>1.5.6</t>
  </si>
  <si>
    <t>Quality control and pre shipment inspection</t>
  </si>
  <si>
    <t>Proportion of batches passing external quality control</t>
  </si>
  <si>
    <t>Reports from quality control agent</t>
  </si>
  <si>
    <t>1.5.7</t>
  </si>
  <si>
    <t>Shipping/freight to countries</t>
  </si>
  <si>
    <t>2.1  Global TB drug market survey</t>
  </si>
  <si>
    <t>Quantities, specifications and quality of TB drugs use in public and private sectors</t>
  </si>
  <si>
    <t>Complete data from all high TB burden countries and major manufacturing countries</t>
  </si>
  <si>
    <t>Global TB drug market survey report</t>
  </si>
  <si>
    <t>* Assumes countries will submit timely, accurate and complete responses
* Assumes private sector data available from IMS</t>
  </si>
  <si>
    <t>Modify drug market survey questionnaire</t>
  </si>
  <si>
    <t>Identify contractual partner to conduct survey on behalf of GDF</t>
  </si>
  <si>
    <t>Jan-Mar</t>
  </si>
  <si>
    <t>Distribute survey and follow up with countries and regions</t>
  </si>
  <si>
    <t>Mar-Apr</t>
  </si>
  <si>
    <t>2.1.4</t>
  </si>
  <si>
    <t>Collect, screen and clean responses</t>
  </si>
  <si>
    <t>Apr-Jul</t>
  </si>
  <si>
    <t>2.1.5</t>
  </si>
  <si>
    <t>Analyse responses</t>
  </si>
  <si>
    <t>May-Aug</t>
  </si>
  <si>
    <t>2.1.6</t>
  </si>
  <si>
    <t>Publish results</t>
  </si>
  <si>
    <t>Sept</t>
  </si>
  <si>
    <t>2.2  Product packaging development</t>
  </si>
  <si>
    <t>Proportion of GDF products supplied as blsiter packaged FDCs in patient boxes</t>
  </si>
  <si>
    <t>At least 50%</t>
  </si>
  <si>
    <t>Assumes results of study (to be coordinated by TDR) will indicate the most effective form of packaging to simplify logistics, encourage rational use and promote adherence</t>
  </si>
  <si>
    <t>Operational research to collect an evidence base on the impact of various types of innovative packaging on drug logistics, rational use by health workers and patient compliance</t>
  </si>
  <si>
    <t>Reformulation and repackaging of 2 and 4 FDCs for use in intermittent regimens</t>
  </si>
  <si>
    <t>3.1  GDF monitoring to ensure compliance with GDF terms and conditions</t>
  </si>
  <si>
    <t>Proportion of GDFsupported countries continuing to fulfill conditons of support</t>
  </si>
  <si>
    <t>TRC recommendations</t>
  </si>
  <si>
    <t>Assumes GDF monitoring visits will be integrated into monitoring of DOTS expansion by Stop TB partners</t>
  </si>
  <si>
    <t>Development of standardised assessment tool for DOTS monitoring, including GDF indicators</t>
  </si>
  <si>
    <t>Database and planner of GDF monitoring missions</t>
  </si>
  <si>
    <t>Participate in monitoring missions to GDF supported countries</t>
  </si>
  <si>
    <t>3.1.4</t>
  </si>
  <si>
    <t>Monitoring reports assessed by GDF desk audit agency</t>
  </si>
  <si>
    <t>3.1.5</t>
  </si>
  <si>
    <t>Review by TRC of monitoring reports</t>
  </si>
  <si>
    <t>Feb,Jul, Nov</t>
  </si>
  <si>
    <t>3.1.6</t>
  </si>
  <si>
    <t>Grant agreements with countries for years 2 and 3 of support</t>
  </si>
  <si>
    <t>4.1  Strengthened national TB drug management</t>
  </si>
  <si>
    <t>Proportion of GDF supported countries with drug management plan incorporated into DOTS expansion plan</t>
  </si>
  <si>
    <t>Effective use of drugs supplied by the GDF requires planning and monitoring of drug management</t>
  </si>
  <si>
    <t>Strategy developed in collaboration with DOTS expansion working group to promote in-country TB drug management</t>
  </si>
  <si>
    <t>Facilitate incorporation of drug management plans into DOTS expansion plans</t>
  </si>
  <si>
    <t>Monitor implementation of TB drug management plans</t>
  </si>
  <si>
    <t xml:space="preserve"> Jan-Dec</t>
  </si>
  <si>
    <t>Develop collaborative plan with EDM to promote use of the GDF or FDC regimens by NTP programmes</t>
  </si>
  <si>
    <t>Establish and field test a TB drug flow critical path including all aspects of drug management, to be used by NTP control programmes for improving TB drug management</t>
  </si>
  <si>
    <t>Jan-Aug</t>
  </si>
  <si>
    <t>4.1.6</t>
  </si>
  <si>
    <t>Regional TB drug management meetings in at least four regions</t>
  </si>
  <si>
    <t>Jun-Dec</t>
  </si>
  <si>
    <t>5.1  Pre-qualification of suppliers of diagnostics equipment and non-consumables</t>
  </si>
  <si>
    <t>Number of pre-qualified producers and manufacturers meeting GMP standards</t>
  </si>
  <si>
    <t>At least 5 companies per product</t>
  </si>
  <si>
    <t>Published Whitelist of Products and Manufacturers</t>
  </si>
  <si>
    <t>* Adequate numbers of companies capable of producing products to meet GMP standards
* Capacity of coordinators and inspectors to conduct document reviews and site inspections</t>
  </si>
  <si>
    <t>Determine specifications of diagnostics products to be supplied by GDF</t>
  </si>
  <si>
    <t>Issue of General Procurement Notice inviting EOIs to supply TB diagnostics products</t>
  </si>
  <si>
    <t>5.1.3</t>
  </si>
  <si>
    <t>Mar-May</t>
  </si>
  <si>
    <t>5.1.4</t>
  </si>
  <si>
    <t xml:space="preserve">Receipt of completed product dossiers from interested suppliers and review of dossiers </t>
  </si>
  <si>
    <t>May-July</t>
  </si>
  <si>
    <t>5.1.5</t>
  </si>
  <si>
    <t>Arrangement and execution of GMP Physical site audits of eligible manufacturers</t>
  </si>
  <si>
    <t>Jul-Nov</t>
  </si>
  <si>
    <t>5.1.6</t>
  </si>
  <si>
    <t>Preparation and publication of First Whitelist of pre-qualified manufacturers of TB diagnostics and non-consumables</t>
  </si>
  <si>
    <t>5.2  An expanded GDF catalogue to include products for the diagnosis of TB, and treatment of malaria and TB-HIV</t>
  </si>
  <si>
    <t>Coordinating Board mandates GDF to expand scope and capacity.</t>
  </si>
  <si>
    <t>5.2.1</t>
  </si>
  <si>
    <t>Complete risk assessment/feasibility study for expanded scope of the GDF</t>
  </si>
  <si>
    <t>5.2.2</t>
  </si>
  <si>
    <t>Identify products, specifications, sources, estimated supply needs and funding sources</t>
  </si>
  <si>
    <t>Feb-Apr</t>
  </si>
  <si>
    <t>5.2.3</t>
  </si>
  <si>
    <t>Tender for products</t>
  </si>
  <si>
    <t>5.2.4</t>
  </si>
  <si>
    <t>Procurement, quality control and supply</t>
  </si>
  <si>
    <t>Aug-Dec</t>
  </si>
  <si>
    <t>6.1  GDF Advocacy and Resource Mobilization</t>
  </si>
  <si>
    <t>GDF resources</t>
  </si>
  <si>
    <t>100% of funding required for 2003 available</t>
  </si>
  <si>
    <t>GDF annual report</t>
  </si>
  <si>
    <t>Assumes resources will flow through Stop TB Trust Fund, or directly to procurement agant from GFATM and other users of direct procurement mechanism</t>
  </si>
  <si>
    <t xml:space="preserve">Branding of GDF </t>
  </si>
  <si>
    <t>Presentations on GDF to key stakeholders</t>
  </si>
  <si>
    <t>Publish GDF newsletter - 2 issues</t>
  </si>
  <si>
    <t>Mar and Sept</t>
  </si>
  <si>
    <t>GDF advocacy pack (fact sheets, CD, video)</t>
  </si>
  <si>
    <t>Jun-Sept</t>
  </si>
  <si>
    <t>Enhancement of GDF website</t>
  </si>
  <si>
    <t>7.1  GDF internal management</t>
  </si>
  <si>
    <t>Implementation of GDF work plan</t>
  </si>
  <si>
    <t>100% achievement of GDF objectives and outputs within planned timeframes, budgeted resources and at predefined quality standards</t>
  </si>
  <si>
    <t>7.1.1</t>
  </si>
  <si>
    <t>Management of GDF resources, products and activities</t>
  </si>
  <si>
    <t>7.1.2</t>
  </si>
  <si>
    <t>Preparation of annual workplans and budgets</t>
  </si>
  <si>
    <t>Jul-Sep</t>
  </si>
  <si>
    <t>7.1.3</t>
  </si>
  <si>
    <t>Semi-annual reports and interim financial reports on GDF progress and performance</t>
  </si>
  <si>
    <t>7.1.4</t>
  </si>
  <si>
    <t xml:space="preserve">Information management </t>
  </si>
  <si>
    <t>7.1.5</t>
  </si>
  <si>
    <t>Development of standard operating procedures for GDFactivities</t>
  </si>
  <si>
    <t>7.1.6</t>
  </si>
  <si>
    <t>Operational research to reduce lead time for  GDF activites</t>
  </si>
  <si>
    <t xml:space="preserve">Jan-Feb </t>
  </si>
  <si>
    <r>
      <t>1.2  Application and review process for GDF grants</t>
    </r>
    <r>
      <rPr>
        <b/>
        <sz val="12"/>
        <rFont val="Arial"/>
        <family val="2"/>
      </rPr>
      <t xml:space="preserve"> </t>
    </r>
  </si>
  <si>
    <r>
      <t xml:space="preserve">Receipt of EOIs and issuance of </t>
    </r>
    <r>
      <rPr>
        <i/>
        <sz val="10"/>
        <rFont val="Arial"/>
        <family val="2"/>
      </rPr>
      <t xml:space="preserve">Guidelines for Dossier Submission </t>
    </r>
    <r>
      <rPr>
        <sz val="10"/>
        <rFont val="Arial"/>
        <family val="2"/>
      </rPr>
      <t>by EDM/QSM</t>
    </r>
  </si>
  <si>
    <r>
      <t xml:space="preserve">Receipt of EOIs and issuance of </t>
    </r>
    <r>
      <rPr>
        <i/>
        <sz val="10"/>
        <rFont val="Arial"/>
        <family val="2"/>
      </rPr>
      <t xml:space="preserve">Guidelines for Dossier Submission </t>
    </r>
  </si>
  <si>
    <t>Area of Work:  ADVOCACY AND COMMUNICATIONS</t>
  </si>
  <si>
    <t>To build sustained international, regional and national support for the Global Plan to Stop TB</t>
  </si>
  <si>
    <t>1.  Identify advocacy and communications priorities for the Stop TB Partnership at global and regional levels</t>
  </si>
  <si>
    <t>Development of cohesive and synergistic strategies for advocacy and communication</t>
  </si>
  <si>
    <t>Creation of four regional focal points for TB advocacy and communications.</t>
  </si>
  <si>
    <t>Meeting reports and strategy document</t>
  </si>
  <si>
    <t>2.  Plan, organize and coordinate advocacy &amp; communications activities to support the global  Stop TB mission</t>
  </si>
  <si>
    <t>Increased awareness of TB programme as well as  case detection</t>
  </si>
  <si>
    <t>Highlighting the role of TB patients in the control programme and 30% expansion of TB information recipients over 2002 levels</t>
  </si>
  <si>
    <t>Country reports and independent evaluation reports</t>
  </si>
  <si>
    <t>3.  Develop mechanisms to address information needs of Stop TB Partners</t>
  </si>
  <si>
    <t>Streamlined mechanism for information sharing in place</t>
  </si>
  <si>
    <t>Review mechanisms developed.  Database and linkages developed</t>
  </si>
  <si>
    <t>Products developed and implemented.  Reports and materials</t>
  </si>
  <si>
    <t xml:space="preserve">4.  Develop mechanisms to provide advocacy &amp; communications support at country level </t>
  </si>
  <si>
    <t>COMBI Plans developed and initiated</t>
  </si>
  <si>
    <t>Complete and document 3 COMBI  campaigns (Bangladesh, India and Kenya)</t>
  </si>
  <si>
    <t>3 reports on COMBI</t>
  </si>
  <si>
    <t>5.  Develop and implement partnership mechanisms to evaluate the effectiveness of advocacy &amp; communications efforts</t>
  </si>
  <si>
    <t>A functional system for evaluation and documentation in place</t>
  </si>
  <si>
    <t>Assesment tools, audiovisual software on Community Mobilization</t>
  </si>
  <si>
    <t>Reports , best practises document, materials developed , audiovisual software</t>
  </si>
  <si>
    <t>1.1  Strategic guidance for advocacy and communications</t>
  </si>
  <si>
    <t>DEWG/RO/CO</t>
  </si>
  <si>
    <t>Ongoing support for DOTS expansion in country and for communication &amp; Advocacy. Lack of political will and shift of national priorities to other national programmes</t>
  </si>
  <si>
    <t>Meetings of the Stop TB Advocacy and Communications Group</t>
  </si>
  <si>
    <t>Mar, Jun, Sept, Dec</t>
  </si>
  <si>
    <t>1.2  Media and political advocacy</t>
  </si>
  <si>
    <t>Increased media coverage and funding for global TB efforts</t>
  </si>
  <si>
    <t>Development and coordination of regional media networks</t>
  </si>
  <si>
    <t>Development and coordination of political advocacy networks</t>
  </si>
  <si>
    <t>RMD</t>
  </si>
  <si>
    <t>2.1  World TB Day</t>
  </si>
  <si>
    <t>DEWG/ RO</t>
  </si>
  <si>
    <t>Increased case detection and organized patient groups</t>
  </si>
  <si>
    <t>The mission of the GDF is to secure access to high quality TB drugs, in support of the global TB control targets for 2005 (and subsequently the Millenium Development Goals for 2015).  
The GDF goals of the GDF are to:
* Ensure uninterrupted access to quality TB drugs for DOTS implementation. 
* Catalyze rapid DOTS expansion in order to achieve global TB targets
* Stimulate political and popular support in countries worldwide for public funding of TB drug supplies
* Secure sustainable global TB control and eventual elimination</t>
  </si>
  <si>
    <t>(a) at least 10% of TB patients globally to be treated with products of known quality from prequalified manufacturers
(b) at least 25% of TB patients globally to be treated with products which are on the GDF product list
(c) at least 10% of TB patients globally to be treated with products supplied in plister packaged patient packs</t>
  </si>
  <si>
    <t>Highlighting the role of TB patients in the control programme</t>
  </si>
  <si>
    <t>Country reports</t>
  </si>
  <si>
    <t>TB continues to be a national priority with political commitment. Shift in national priorites</t>
  </si>
  <si>
    <t xml:space="preserve">World TB 2003 </t>
  </si>
  <si>
    <t>WTBD 2003 highlights report</t>
  </si>
  <si>
    <t>Jul-Sept</t>
  </si>
  <si>
    <t>World TB Day 2004 planning and theme development preparation</t>
  </si>
  <si>
    <t>Preparation and distribution of WTBD 2004 materials</t>
  </si>
  <si>
    <t>xxx</t>
  </si>
  <si>
    <t>2.2  Public awareness and information dissemination</t>
  </si>
  <si>
    <t xml:space="preserve"> Increased awareness about global TB programme</t>
  </si>
  <si>
    <t>30% expansion of TB information recipients over 2002 levels</t>
  </si>
  <si>
    <t>Independent evaluation reports</t>
  </si>
  <si>
    <t xml:space="preserve">Production and distribution of the State of World's Effort to Stop TB </t>
  </si>
  <si>
    <t>Sept-Dec</t>
  </si>
  <si>
    <t>Jan-Feb, June-Jul, Sept-Oct</t>
  </si>
  <si>
    <t>Production of ad hoc materials to support STB public events</t>
  </si>
  <si>
    <t>2.2.4</t>
  </si>
  <si>
    <t>Analysis and dissemination of information</t>
  </si>
  <si>
    <t>Apr, Nov</t>
  </si>
  <si>
    <t>2.2.5</t>
  </si>
  <si>
    <t>Continued development and promotion of STB image library</t>
  </si>
  <si>
    <t>3.1  Information mechanism/IT support</t>
  </si>
  <si>
    <t>DEWG/RO</t>
  </si>
  <si>
    <t>Identify 3 major areas of imporvement on how information is managed</t>
  </si>
  <si>
    <t>Analysis of feedback</t>
  </si>
  <si>
    <t>Assumes buy-in from senior members of team to adopt a standard operating method</t>
  </si>
  <si>
    <t xml:space="preserve">Regular review /needs for information </t>
  </si>
  <si>
    <t>IT support to database development and linkages</t>
  </si>
  <si>
    <t>Website software and server hosting</t>
  </si>
  <si>
    <t>Informationa systems/products</t>
  </si>
  <si>
    <t>Partners database maintenance and strengthening</t>
  </si>
  <si>
    <t>4.1  Community mobilization to support DOTS expansion</t>
  </si>
  <si>
    <t>DEWG/RO/CO/SMT/NTP</t>
  </si>
  <si>
    <t>Complete and document 3 COMBI  campaigns</t>
  </si>
  <si>
    <t>Continued country support  and capacity to implement. Lack of country capacity and personnel.</t>
  </si>
  <si>
    <t>Complete monitoring and evaluation of 3 COMBI plans in 3 initial HBCs</t>
  </si>
  <si>
    <t>xXx</t>
  </si>
  <si>
    <t>Develop COMBI best practices for ROs and NTPs</t>
  </si>
  <si>
    <t xml:space="preserve"> 5.1.1</t>
  </si>
  <si>
    <t xml:space="preserve">Develop and implement COMBI training courses and promote COMBI in high burden countries </t>
  </si>
  <si>
    <t>May-Oct</t>
  </si>
  <si>
    <t>Production, duplication and distribution of documentary film in Bangladesh</t>
  </si>
  <si>
    <t>Apr-Aug</t>
  </si>
  <si>
    <t>Participate in DEWG country missions</t>
  </si>
  <si>
    <t>5.1  Evaluation, assessment and documentation</t>
  </si>
  <si>
    <t>DEWG/SMT/RO</t>
  </si>
  <si>
    <t>Country and partner support for documentation , Availability of  professionals.Delay and non completion of projects</t>
  </si>
  <si>
    <t>Development of communications &amp; advocacy assessment tools for NTPs</t>
  </si>
  <si>
    <t>Review of Countdown campaign in 2003</t>
  </si>
  <si>
    <t>Jun-Jul</t>
  </si>
  <si>
    <t>Duplication and distribution of documentary film in Eastern Europe to ROs and NTPs</t>
  </si>
  <si>
    <t>Area of Work: Administration</t>
  </si>
  <si>
    <t>1.  To facilitate the management of the Global Partnership through the support of its governing structures</t>
  </si>
  <si>
    <t>Timely reports and follow-up action</t>
  </si>
  <si>
    <t>Successful coordinating board and partners' forum meetings</t>
  </si>
  <si>
    <t>Meeting reports, Partnership evaluation reports and monitoring tools for administration and management</t>
  </si>
  <si>
    <t>Partnership Secretariat in terms of identity is fragile and does not have a legal personality.  Thus it is difficult to fully operate without the sanction of the host institution.</t>
  </si>
  <si>
    <t>1.1  Administrative and  logistical management of the partnership</t>
  </si>
  <si>
    <t>All areas of work</t>
  </si>
  <si>
    <t>Support and maangement of staff in the secretariat</t>
  </si>
  <si>
    <t>Provision of office space and office equipment</t>
  </si>
  <si>
    <t>Monitoring of finances, budget and cash flows</t>
  </si>
  <si>
    <t>Capacity and team building</t>
  </si>
  <si>
    <t>Jun and Dec</t>
  </si>
  <si>
    <t>TBP responsible</t>
  </si>
  <si>
    <t>Component</t>
  </si>
  <si>
    <t>FTE (P)</t>
  </si>
  <si>
    <t>FTE(G)</t>
  </si>
  <si>
    <t>No./Units</t>
  </si>
  <si>
    <t>Unit cost</t>
  </si>
  <si>
    <t>Contribution in kind</t>
  </si>
  <si>
    <t>Implementors</t>
  </si>
  <si>
    <t>Objective 6: To increase the flow of resources in support of reaching the Global Plan targets</t>
  </si>
  <si>
    <t>Funding Gap</t>
  </si>
  <si>
    <t>25% additional resources available for Global plan</t>
  </si>
  <si>
    <t>Resource Mobilization Directory</t>
  </si>
  <si>
    <t>1.1  Enhance performance of global partners</t>
  </si>
  <si>
    <t>PH</t>
  </si>
  <si>
    <t>Staff time</t>
  </si>
  <si>
    <t>P-staff</t>
  </si>
  <si>
    <t>G-staff</t>
  </si>
  <si>
    <t>Number of board meetings and teleconferences</t>
  </si>
  <si>
    <t>Meeting reports</t>
  </si>
  <si>
    <r>
      <t>PH</t>
    </r>
    <r>
      <rPr>
        <sz val="10"/>
        <rFont val="Arial"/>
        <family val="0"/>
      </rPr>
      <t>/JK/IS/GS/ML/LA</t>
    </r>
  </si>
  <si>
    <t>(a)  Coordinating Board Meeting - February and October 2003</t>
  </si>
  <si>
    <t>Meeting</t>
  </si>
  <si>
    <t>(b)  Working Committee teleconference - once a month</t>
  </si>
  <si>
    <t>Tel. costs and staff time</t>
  </si>
  <si>
    <t>(c)  Board teleconferences  - every quarter</t>
  </si>
  <si>
    <t>Evaluation of the Global Partnership to Stop TB</t>
  </si>
  <si>
    <t>Internal Evaluation Review</t>
  </si>
  <si>
    <t>Evaluation Report</t>
  </si>
  <si>
    <r>
      <t>PH</t>
    </r>
    <r>
      <rPr>
        <sz val="10"/>
        <rFont val="Arial"/>
        <family val="0"/>
      </rPr>
      <t>/JKIS/GS/ML/LA</t>
    </r>
  </si>
  <si>
    <t>(a)  External reviewers fee</t>
  </si>
  <si>
    <t>APW</t>
  </si>
  <si>
    <t>Stop TB Partners Forum, 2003</t>
  </si>
  <si>
    <t>Number of active participating partners</t>
  </si>
  <si>
    <t xml:space="preserve">Meeting report </t>
  </si>
  <si>
    <t>(a)  Preparatory meeting and Partners Forum, November 2003</t>
  </si>
  <si>
    <t>Sub-total</t>
  </si>
  <si>
    <t>Number of  Working Partnerships</t>
  </si>
  <si>
    <t>GS</t>
  </si>
  <si>
    <r>
      <t>YP</t>
    </r>
    <r>
      <rPr>
        <sz val="10"/>
        <rFont val="Arial"/>
        <family val="0"/>
      </rPr>
      <t>/SR</t>
    </r>
  </si>
  <si>
    <t>(a)  Visit to Regions - AFRO/AMRO/EURO/SEARO</t>
  </si>
  <si>
    <t>Duty travel</t>
  </si>
  <si>
    <r>
      <t>PH</t>
    </r>
    <r>
      <rPr>
        <sz val="10"/>
        <rFont val="Arial"/>
        <family val="0"/>
      </rPr>
      <t>/DA</t>
    </r>
  </si>
  <si>
    <t>(a)  Regional meetings - AFRO/AMRO/EURO/SEARO</t>
  </si>
  <si>
    <t xml:space="preserve">Meetings  </t>
  </si>
  <si>
    <r>
      <t>GS</t>
    </r>
    <r>
      <rPr>
        <sz val="10"/>
        <rFont val="Arial"/>
        <family val="0"/>
      </rPr>
      <t>/PH</t>
    </r>
  </si>
  <si>
    <t xml:space="preserve">(a)  Missions to support Regions </t>
  </si>
  <si>
    <t># Working Partnerships</t>
  </si>
  <si>
    <t>(a)  Country missions</t>
  </si>
  <si>
    <r>
      <t>GS</t>
    </r>
    <r>
      <rPr>
        <sz val="10"/>
        <rFont val="Arial"/>
        <family val="0"/>
      </rPr>
      <t>/DA</t>
    </r>
  </si>
  <si>
    <t>(a)  Support to national meetings (10 countries)</t>
  </si>
  <si>
    <t>Meetings</t>
  </si>
  <si>
    <r>
      <t>GS</t>
    </r>
    <r>
      <rPr>
        <sz val="10"/>
        <rFont val="Arial"/>
        <family val="0"/>
      </rPr>
      <t>/ML/PH</t>
    </r>
  </si>
  <si>
    <t># Joint activities</t>
  </si>
  <si>
    <t xml:space="preserve"> PhH</t>
  </si>
  <si>
    <t>(a)  Monitoring missions</t>
  </si>
  <si>
    <t>(a)  Working Group meeting, June 2003</t>
  </si>
  <si>
    <t>PhH, GS</t>
  </si>
  <si>
    <t># Active Partners</t>
  </si>
  <si>
    <t>90% of partners' contributions can be directly related to reaching the 2005 Global Targets</t>
  </si>
  <si>
    <r>
      <t>PH</t>
    </r>
    <r>
      <rPr>
        <sz val="10"/>
        <rFont val="Arial"/>
        <family val="0"/>
      </rPr>
      <t>/JK/DA</t>
    </r>
  </si>
  <si>
    <t>(a)  Visits to partners</t>
  </si>
  <si>
    <r>
      <t>LA/</t>
    </r>
    <r>
      <rPr>
        <sz val="10"/>
        <rFont val="Arial"/>
        <family val="0"/>
      </rPr>
      <t>DA</t>
    </r>
  </si>
  <si>
    <t xml:space="preserve"> Staff time</t>
  </si>
  <si>
    <t>(a)  Cost of writing and publication of reports</t>
  </si>
  <si>
    <t>Information package for donors and other agencies on reaching the global targets, including corporate sector</t>
  </si>
  <si>
    <r>
      <t>DA</t>
    </r>
    <r>
      <rPr>
        <sz val="10"/>
        <rFont val="Arial"/>
        <family val="0"/>
      </rPr>
      <t>/ML/SE/LA</t>
    </r>
  </si>
  <si>
    <t>(a)  Production of package materials</t>
  </si>
  <si>
    <r>
      <t>JK</t>
    </r>
    <r>
      <rPr>
        <sz val="10"/>
        <rFont val="Arial"/>
        <family val="0"/>
      </rPr>
      <t>/GS/SE</t>
    </r>
  </si>
  <si>
    <t>2003 State of World TB Epidemic Report</t>
  </si>
  <si>
    <t>Report published in time for WTB 2003</t>
  </si>
  <si>
    <t>The timely availability of the input data and the related clearance by WH and CB are assumed. The risks are the contractual writers and the consensus among CB members on the final contens</t>
  </si>
  <si>
    <t xml:space="preserve">SE </t>
  </si>
  <si>
    <t>Production of the TB and Poverty booklet as input to the State of the World's Effort to Stop TB, 2003</t>
  </si>
  <si>
    <r>
      <t>GS</t>
    </r>
    <r>
      <rPr>
        <sz val="10"/>
        <rFont val="Arial"/>
        <family val="0"/>
      </rPr>
      <t>/SE</t>
    </r>
  </si>
  <si>
    <t>(a)  Production cost</t>
  </si>
  <si>
    <t>Writing and preparation of technical contents of the State of the World's Effort to Stop TB, 2004 and engaging partners to submit contributions to the report</t>
  </si>
  <si>
    <t>(a)  Writing for sections of the report</t>
  </si>
  <si>
    <t>Sub-Total</t>
  </si>
  <si>
    <t>6.1  Increase of resource flow to meet the Global Plan targets</t>
  </si>
  <si>
    <t>Funding gap of high-priority components reduced by 50%</t>
  </si>
  <si>
    <t>DA</t>
  </si>
  <si>
    <t xml:space="preserve"> Increase in project input into RMD for funding support.  </t>
  </si>
  <si>
    <t>Newsreleases,Newsletters with links and references to the RMD placed on STB website,Periodicals</t>
  </si>
  <si>
    <r>
      <t>DA</t>
    </r>
    <r>
      <rPr>
        <sz val="10"/>
        <rFont val="Arial"/>
        <family val="0"/>
      </rPr>
      <t>/ML/PH/SE/LA</t>
    </r>
  </si>
  <si>
    <t>(a)  Visits to current and prospective donors</t>
  </si>
  <si>
    <t>Facilitating the implementation of the Resource Mobilization (RM) guidelines both at Regional and National levels through WEF</t>
  </si>
  <si>
    <t>RM meetings and workshops held</t>
  </si>
  <si>
    <t>Report on RM workshops submitted</t>
  </si>
  <si>
    <t xml:space="preserve">(a)  Producing RM guidelines </t>
  </si>
  <si>
    <t>i) Report of workshop/meetings submitted  ii) Letter of interest for projects fundign received from donors</t>
  </si>
  <si>
    <t xml:space="preserve"> Resource Mobilization Directory contact booklet developed and updated regularly per region </t>
  </si>
  <si>
    <t>i)List of in-kin support need completed.  Ii) Identification and screening of possible corporate andprivate sector donors.  iii) Mapping of existing collaboration  iv) donor contact sheet updated regularly</t>
  </si>
  <si>
    <t>I)  Donor contributions increased by 25%  ii) Scale up of involved of donors.  Iii) Increase in APO'S AND SECONDMENTS  iv) Donor contact booklet launched.</t>
  </si>
  <si>
    <r>
      <t>DA</t>
    </r>
    <r>
      <rPr>
        <sz val="10"/>
        <rFont val="Arial"/>
        <family val="0"/>
      </rPr>
      <t>/YP/SE</t>
    </r>
  </si>
  <si>
    <t>Countries needs determined for STB support/information in line with their resource mobilization efforts.</t>
  </si>
  <si>
    <t>3.2, 3.6</t>
  </si>
  <si>
    <t>Plan developed and needs elaborated for support</t>
  </si>
  <si>
    <t>Newly identified projects inputted into RMD</t>
  </si>
  <si>
    <t xml:space="preserve">(a)   Visit and meet with various collaborating institutions </t>
  </si>
  <si>
    <t>Sub-total for Staff cost and Cost of Activities</t>
  </si>
  <si>
    <t>Total  FTEs  6.4</t>
  </si>
  <si>
    <t>Total for Staff cost and Activities for Partnership</t>
  </si>
  <si>
    <t>Grand Total</t>
  </si>
  <si>
    <r>
      <t>YP/</t>
    </r>
    <r>
      <rPr>
        <sz val="10"/>
        <rFont val="Arial"/>
        <family val="2"/>
      </rPr>
      <t>PH</t>
    </r>
  </si>
  <si>
    <r>
      <t>PhH</t>
    </r>
    <r>
      <rPr>
        <sz val="10"/>
        <rFont val="Arial"/>
        <family val="2"/>
      </rPr>
      <t>, GS</t>
    </r>
  </si>
  <si>
    <r>
      <t xml:space="preserve">PhH, </t>
    </r>
    <r>
      <rPr>
        <sz val="10"/>
        <rFont val="Arial"/>
        <family val="2"/>
      </rPr>
      <t>GS</t>
    </r>
  </si>
  <si>
    <r>
      <t>JK/</t>
    </r>
    <r>
      <rPr>
        <sz val="10"/>
        <rFont val="Arial"/>
        <family val="2"/>
      </rPr>
      <t>IS</t>
    </r>
  </si>
  <si>
    <r>
      <t>SE</t>
    </r>
    <r>
      <rPr>
        <sz val="10"/>
        <rFont val="Arial"/>
        <family val="2"/>
      </rPr>
      <t>/GS/ML</t>
    </r>
  </si>
  <si>
    <r>
      <t>Assumptions:</t>
    </r>
    <r>
      <rPr>
        <sz val="8"/>
        <rFont val="Arial"/>
        <family val="2"/>
      </rPr>
      <t xml:space="preserve"> Political commitment among donoragencies and contributing partners to make additional resources available. The continued political commitment from all partners and donor agencies to continue their previously declared support for the Amsterdam</t>
    </r>
  </si>
  <si>
    <r>
      <t>DA/</t>
    </r>
    <r>
      <rPr>
        <sz val="10"/>
        <rFont val="Arial"/>
        <family val="2"/>
      </rPr>
      <t>GS/PH/SE</t>
    </r>
  </si>
  <si>
    <r>
      <t>DA/</t>
    </r>
    <r>
      <rPr>
        <sz val="10"/>
        <rFont val="Arial"/>
        <family val="2"/>
      </rPr>
      <t>SE/LA</t>
    </r>
  </si>
  <si>
    <r>
      <t>SE</t>
    </r>
    <r>
      <rPr>
        <sz val="10"/>
        <rFont val="Arial"/>
        <family val="2"/>
      </rPr>
      <t>/LA</t>
    </r>
  </si>
  <si>
    <t>TBP Responsible</t>
  </si>
  <si>
    <t>Components</t>
  </si>
  <si>
    <t>FTE(P)</t>
  </si>
  <si>
    <t>No./Unit</t>
  </si>
  <si>
    <t>Unit Cost</t>
  </si>
  <si>
    <t>Staff Cost</t>
  </si>
  <si>
    <t>Contributions in kind</t>
  </si>
  <si>
    <t>VA</t>
  </si>
  <si>
    <t xml:space="preserve">Staff time </t>
  </si>
  <si>
    <t>(a)  Contract for demand assessment</t>
  </si>
  <si>
    <t>IS</t>
  </si>
  <si>
    <t>(a)  Visits to other agencies</t>
  </si>
  <si>
    <t>(a) Contract for demand assessment</t>
  </si>
  <si>
    <t>VA/AV/LM</t>
  </si>
  <si>
    <t>IS/VA</t>
  </si>
  <si>
    <t>VA/RM/LM/AV</t>
  </si>
  <si>
    <t>VA/AV/RM/LM</t>
  </si>
  <si>
    <t>VA/AV</t>
  </si>
  <si>
    <t>(a)  Technical Review Committee meetings</t>
  </si>
  <si>
    <t>VA/RM/IS/JK/TM/HV</t>
  </si>
  <si>
    <t>Partners' staff</t>
  </si>
  <si>
    <t>(a)  Visits to approved countries</t>
  </si>
  <si>
    <t>VA/LM/AV</t>
  </si>
  <si>
    <t>(a)  Contract for the development of application mechanism</t>
  </si>
  <si>
    <t>HV</t>
  </si>
  <si>
    <t>RM</t>
  </si>
  <si>
    <t>TBP/EDM</t>
  </si>
  <si>
    <t>HV/RM</t>
  </si>
  <si>
    <t>EDM/QSM</t>
  </si>
  <si>
    <t>2 EDM staff (P&amp;G)</t>
  </si>
  <si>
    <t>1 EDM staff</t>
  </si>
  <si>
    <t>(a)  Advertisements</t>
  </si>
  <si>
    <t>(b)  MOU with EDM/QSM</t>
  </si>
  <si>
    <t>(c)  MOU with EDM/QSM for execution of physical audits</t>
  </si>
  <si>
    <t>1.4.1</t>
  </si>
  <si>
    <t>(a)  Videoconferences</t>
  </si>
  <si>
    <t>Tel. Costs</t>
  </si>
  <si>
    <t>(a)   Participation to meetings</t>
  </si>
  <si>
    <t>(a)  Contractual fees for procurement (1%) of cost of drugs, quality control and pre-shipment inspection and cost of insurance, shipping and freight to countries</t>
  </si>
  <si>
    <t>VA/RM/LA</t>
  </si>
  <si>
    <t>Proc agent</t>
  </si>
  <si>
    <t>Production and distribution of newsletters</t>
  </si>
  <si>
    <t>Production of booklet on COMBI I</t>
  </si>
  <si>
    <t>Production and distribution of  newsletters</t>
  </si>
  <si>
    <t xml:space="preserve">Production of booklet on COMBI </t>
  </si>
  <si>
    <t xml:space="preserve">(a)   Contract for members to adjudicate committee </t>
  </si>
  <si>
    <t>(a)  Visit to suppliers</t>
  </si>
  <si>
    <t>TBP and suppliers</t>
  </si>
  <si>
    <t>grants and direct</t>
  </si>
  <si>
    <t>(a)  Cost of drugs (to be coordinated with Global Funds for AIDS, TB and Malaria -GFATM)</t>
  </si>
  <si>
    <t>Drugs</t>
  </si>
  <si>
    <t>(b)  Sub-contract for quality control and pre-shipment inspection</t>
  </si>
  <si>
    <t>(c)  Cost for insurance, shipping and freight to countries</t>
  </si>
  <si>
    <t>TM</t>
  </si>
  <si>
    <t>(a)  Contract for the survey</t>
  </si>
  <si>
    <t>Partner</t>
  </si>
  <si>
    <t>(a)  Cost of publication</t>
  </si>
  <si>
    <t>(Activity cost by TDR)</t>
  </si>
  <si>
    <t>TDR</t>
  </si>
  <si>
    <t>TO</t>
  </si>
  <si>
    <t>TO/VA/RM</t>
  </si>
  <si>
    <t>TBP</t>
  </si>
  <si>
    <t>TO/AV/YP</t>
  </si>
  <si>
    <t>TO/VA/RM/TM/IS/HV</t>
  </si>
  <si>
    <t>Partners</t>
  </si>
  <si>
    <t>(a)  Monitoring missions to countries</t>
  </si>
  <si>
    <t>Desk auditors</t>
  </si>
  <si>
    <t>(a)  Contracts with audit agencies</t>
  </si>
  <si>
    <t>VA/TO</t>
  </si>
  <si>
    <t>TRC</t>
  </si>
  <si>
    <t>VA/TO/RM</t>
  </si>
  <si>
    <t>DEWG</t>
  </si>
  <si>
    <t>TM/VA</t>
  </si>
  <si>
    <t>(a)  Visits to countries</t>
  </si>
  <si>
    <t>Lausanne University</t>
  </si>
  <si>
    <t>(a)  Support to organisations of meetings</t>
  </si>
  <si>
    <t>(Cost of diagnostics not budgetted)</t>
  </si>
  <si>
    <t>(a)  Contracts for specification documents</t>
  </si>
  <si>
    <t>(a)  Contract for site audits</t>
  </si>
  <si>
    <t>(Cost of products not budgetted)</t>
  </si>
  <si>
    <t>IS/HV/TM</t>
  </si>
  <si>
    <t>VA/IS/RM/ML</t>
  </si>
  <si>
    <t>(a)  Contract for development of branding concept</t>
  </si>
  <si>
    <t>IS/GDF</t>
  </si>
  <si>
    <t>(a)  Visit to partners</t>
  </si>
  <si>
    <t>VA/ML</t>
  </si>
  <si>
    <t>(a)  Cost of printing  of 2  issues</t>
  </si>
  <si>
    <t>IS/ML</t>
  </si>
  <si>
    <t xml:space="preserve">(a)  Cost of developmetn and publication </t>
  </si>
  <si>
    <t>(a)  Contract for enhancement</t>
  </si>
  <si>
    <t>IS/LA</t>
  </si>
  <si>
    <t xml:space="preserve"> 7.1.2</t>
  </si>
  <si>
    <t>GDF</t>
  </si>
  <si>
    <t>VA/RM/IS</t>
  </si>
  <si>
    <t>Sub-total for Staff Cost and Activities for Global TB Drug Facility</t>
  </si>
  <si>
    <t>FTEs  9.7</t>
  </si>
  <si>
    <t>Total cost for Global TB Drug Facility  2003 Workplan</t>
  </si>
  <si>
    <t>FTE (G)</t>
  </si>
  <si>
    <t>ML</t>
  </si>
  <si>
    <t>(a)  Annual meeting of the Stop TB Advocacy and Communications Group</t>
  </si>
  <si>
    <t>(b)  World TB Day 2003 Meeting</t>
  </si>
  <si>
    <t>(c)  Semi-annual meeting of the Stop TB Advocacy and Communications Group</t>
  </si>
  <si>
    <t>(a)  Professional fees for regional public relations specialists</t>
  </si>
  <si>
    <t>(b)  Organization of press conferences, medial briefings, regional meetings, placement of media articles, promotion of TB events</t>
  </si>
  <si>
    <t>RMB</t>
  </si>
  <si>
    <t>(a)  Organizations to support to briefings to parliamentarians, policy makers, opinion formers and facilitation of country visits by the same to high-burden countries (Results International and other partners)</t>
  </si>
  <si>
    <t xml:space="preserve">2.1  World TB Day </t>
  </si>
  <si>
    <t>NV</t>
  </si>
  <si>
    <t xml:space="preserve">World TB Day 2003 </t>
  </si>
  <si>
    <t>(a)  Preparation of materials</t>
  </si>
  <si>
    <t>(b)  Preparation of events</t>
  </si>
  <si>
    <t>(a)  Distribution costs</t>
  </si>
  <si>
    <t xml:space="preserve">World TB Day 2004 planning and theme development preparation </t>
  </si>
  <si>
    <t>(a)  Writing, layout design, production and distribution</t>
  </si>
  <si>
    <t>(a)  Printing and distribution of the State of the World's Effort to Stop TB 2003</t>
  </si>
  <si>
    <t>(b)  Preparation for the 2004 State of the World's Effort to Stop TB - writing and layout</t>
  </si>
  <si>
    <t>(a)  Writing, layout and distribution of newsletters</t>
  </si>
  <si>
    <t xml:space="preserve"> (a)  Contract for writing and layout (including GDF materials)</t>
  </si>
  <si>
    <t>YP</t>
  </si>
  <si>
    <t>(a)  Contract work for the analysis and dissemination</t>
  </si>
  <si>
    <t>IUATLD</t>
  </si>
  <si>
    <t>(a)  Commissioning photo work and support for IUATLD</t>
  </si>
  <si>
    <t>3.1   Information mechanism/IT support</t>
  </si>
  <si>
    <t>staff time</t>
  </si>
  <si>
    <t>(a)  Consolidation of database where possible into a central repository</t>
  </si>
  <si>
    <t>(b)  Cost of system and installation/implementation costs</t>
  </si>
  <si>
    <t>(a)  Maintenance and development of STB distribution lists</t>
  </si>
  <si>
    <t>(b)  Maintenance and development of Stop TB web site</t>
  </si>
  <si>
    <t xml:space="preserve">(c) Maintenance of communique and web alert </t>
  </si>
  <si>
    <t>SR</t>
  </si>
  <si>
    <t xml:space="preserve">(d) Hosting charges and cost of two web servers to support data </t>
  </si>
  <si>
    <t>Information system products</t>
  </si>
  <si>
    <t>(a)  Costs associated with software, implementation and support</t>
  </si>
  <si>
    <t>(a)   Contract for monitoring and evaluation of the three countries, Bangladesh, India and Kenya</t>
  </si>
  <si>
    <t>(a)  Contract to produce materials on best practices</t>
  </si>
  <si>
    <t>Develop and implement COMBI training courses and promote COMBI in high burden countries</t>
  </si>
  <si>
    <t>(a)  Training courses in Africa and Asia</t>
  </si>
  <si>
    <t>Training course</t>
  </si>
  <si>
    <t>(a)  Contract to produce, duplicate and distribute documentary film</t>
  </si>
  <si>
    <t>(a)  Production of booklet (design, printing and distribution)</t>
  </si>
  <si>
    <t>All</t>
  </si>
  <si>
    <t>Development of COMBI assessment tools for NTPs</t>
  </si>
  <si>
    <t>(a)  Duplication, distribution and promotion of film</t>
  </si>
  <si>
    <t>Sub-total for Staff costs and Activity costs</t>
  </si>
  <si>
    <t>FTEs  6.1</t>
  </si>
  <si>
    <t>Total for Advocacy and Communications</t>
  </si>
  <si>
    <t>A supplementary workplan with concrete details will be presented to the Coordinating Board in the course of 2003 for the following activities:</t>
  </si>
  <si>
    <t>Planning and implementation of COMBI in 6 additional high-burden countries with an estimated cost of USD1.8 million</t>
  </si>
  <si>
    <t xml:space="preserve">Global countdown campaign leading to 2005 - The pla n and budget to be presented after 2002 assessment. </t>
  </si>
  <si>
    <r>
      <t>ML</t>
    </r>
    <r>
      <rPr>
        <sz val="10"/>
        <rFont val="Arial"/>
        <family val="2"/>
      </rPr>
      <t>, NV,PH</t>
    </r>
  </si>
  <si>
    <r>
      <t>ML,</t>
    </r>
    <r>
      <rPr>
        <sz val="10"/>
        <rFont val="Arial"/>
        <family val="2"/>
      </rPr>
      <t xml:space="preserve"> NV, PH</t>
    </r>
  </si>
  <si>
    <r>
      <t xml:space="preserve">ML, </t>
    </r>
    <r>
      <rPr>
        <sz val="10"/>
        <rFont val="Arial"/>
        <family val="2"/>
      </rPr>
      <t>NV, PH</t>
    </r>
  </si>
  <si>
    <r>
      <t>ML</t>
    </r>
    <r>
      <rPr>
        <sz val="10"/>
        <rFont val="Arial"/>
        <family val="2"/>
      </rPr>
      <t>, NV, PH</t>
    </r>
  </si>
  <si>
    <r>
      <t xml:space="preserve">NV, </t>
    </r>
    <r>
      <rPr>
        <sz val="10"/>
        <rFont val="Arial"/>
        <family val="2"/>
      </rPr>
      <t>ML, PH</t>
    </r>
  </si>
  <si>
    <r>
      <t>NV</t>
    </r>
    <r>
      <rPr>
        <sz val="10"/>
        <rFont val="Arial"/>
        <family val="2"/>
      </rPr>
      <t>, ML</t>
    </r>
  </si>
  <si>
    <r>
      <t>NV</t>
    </r>
    <r>
      <rPr>
        <sz val="10"/>
        <rFont val="Arial"/>
        <family val="2"/>
      </rPr>
      <t>, ML, PH</t>
    </r>
  </si>
  <si>
    <r>
      <t>ML,</t>
    </r>
    <r>
      <rPr>
        <sz val="10"/>
        <rFont val="Arial"/>
        <family val="2"/>
      </rPr>
      <t xml:space="preserve">  NV, PH</t>
    </r>
  </si>
  <si>
    <r>
      <t>ML</t>
    </r>
    <r>
      <rPr>
        <sz val="10"/>
        <rFont val="Arial"/>
        <family val="2"/>
      </rPr>
      <t>, PH</t>
    </r>
  </si>
  <si>
    <r>
      <t xml:space="preserve"> </t>
    </r>
    <r>
      <rPr>
        <b/>
        <sz val="10"/>
        <rFont val="Arial"/>
        <family val="2"/>
      </rPr>
      <t>YP</t>
    </r>
  </si>
  <si>
    <r>
      <t>YP</t>
    </r>
    <r>
      <rPr>
        <sz val="10"/>
        <rFont val="Arial"/>
        <family val="2"/>
      </rPr>
      <t>/ML</t>
    </r>
  </si>
  <si>
    <r>
      <t>YP/</t>
    </r>
    <r>
      <rPr>
        <sz val="10"/>
        <rFont val="Arial"/>
        <family val="2"/>
      </rPr>
      <t>SR</t>
    </r>
  </si>
  <si>
    <r>
      <t>YP</t>
    </r>
    <r>
      <rPr>
        <sz val="10"/>
        <rFont val="Arial"/>
        <family val="2"/>
      </rPr>
      <t>/SR</t>
    </r>
  </si>
  <si>
    <r>
      <t>YP</t>
    </r>
    <r>
      <rPr>
        <sz val="10"/>
        <rFont val="Arial"/>
        <family val="2"/>
      </rPr>
      <t>/ML/GS</t>
    </r>
  </si>
  <si>
    <r>
      <t>NV,</t>
    </r>
    <r>
      <rPr>
        <sz val="10"/>
        <rFont val="Arial"/>
        <family val="2"/>
      </rPr>
      <t xml:space="preserve"> ML, EJ</t>
    </r>
  </si>
  <si>
    <r>
      <t>NV,</t>
    </r>
    <r>
      <rPr>
        <sz val="10"/>
        <rFont val="Arial"/>
        <family val="2"/>
      </rPr>
      <t xml:space="preserve"> EJ, ML,</t>
    </r>
  </si>
  <si>
    <r>
      <t xml:space="preserve">NV, </t>
    </r>
    <r>
      <rPr>
        <sz val="10"/>
        <rFont val="Arial"/>
        <family val="2"/>
      </rPr>
      <t>ML, EJ</t>
    </r>
  </si>
  <si>
    <r>
      <t>EJ</t>
    </r>
    <r>
      <rPr>
        <sz val="10"/>
        <rFont val="Arial"/>
        <family val="2"/>
      </rPr>
      <t>, ML, NV, PH</t>
    </r>
  </si>
  <si>
    <t>Products and activities</t>
  </si>
  <si>
    <t>1.1  Administrative and logistical management of the partnership</t>
  </si>
  <si>
    <t>JK/LA</t>
  </si>
  <si>
    <t>Support and management of staff in the secretariat</t>
  </si>
  <si>
    <t>Supplies and equipment</t>
  </si>
  <si>
    <t>Monitoring  of finances, budget and cash flows</t>
  </si>
  <si>
    <t xml:space="preserve">Training </t>
  </si>
  <si>
    <t>Retreat</t>
  </si>
  <si>
    <t>FTEs  3.5</t>
  </si>
  <si>
    <t xml:space="preserve">Stop TB Secretariat Workplan Overview </t>
  </si>
  <si>
    <t>BUDGET</t>
  </si>
  <si>
    <t>Area of Work</t>
  </si>
  <si>
    <t>Objectives</t>
  </si>
  <si>
    <t>Products</t>
  </si>
  <si>
    <t>Timeline</t>
  </si>
  <si>
    <t>Staff cost</t>
  </si>
  <si>
    <t>Cost of Activities</t>
  </si>
  <si>
    <t>Budget</t>
  </si>
  <si>
    <t>(1)  Partnership</t>
  </si>
  <si>
    <t xml:space="preserve"> </t>
  </si>
  <si>
    <t>Total for Partnerships</t>
  </si>
  <si>
    <t xml:space="preserve"> (2)  Global TB Drug Facility</t>
  </si>
  <si>
    <t>*</t>
  </si>
  <si>
    <t>Total for GDF</t>
  </si>
  <si>
    <t>(3)  Advocacy and Communications</t>
  </si>
  <si>
    <t>2.1  World TB  Day</t>
  </si>
  <si>
    <t>Total for Advocacy and Communication</t>
  </si>
  <si>
    <t>(4)  Administration</t>
  </si>
  <si>
    <t>Total for Administration</t>
  </si>
  <si>
    <t>TOTAL WORKPLAN COST (FTEs=25.7)</t>
  </si>
  <si>
    <t>Note:</t>
  </si>
  <si>
    <r>
      <t>*</t>
    </r>
    <r>
      <rPr>
        <sz val="10"/>
        <rFont val="Arial"/>
        <family val="0"/>
      </rPr>
      <t xml:space="preserve"> 50% of the budget expected to be through GDF and 50% will be direct procurement supported from funds from national sources, GFATM and donors</t>
    </r>
  </si>
  <si>
    <t>Stop TB  Work Plan 2003</t>
  </si>
  <si>
    <t>Area of Work: Partnership</t>
  </si>
  <si>
    <t>NARRATIVE</t>
  </si>
  <si>
    <t>Purpose</t>
  </si>
  <si>
    <t>Jan</t>
  </si>
  <si>
    <t>Feb</t>
  </si>
  <si>
    <t>Mar</t>
  </si>
  <si>
    <t>Apr</t>
  </si>
  <si>
    <t>May</t>
  </si>
  <si>
    <t>June</t>
  </si>
  <si>
    <t>July</t>
  </si>
  <si>
    <t>Aug</t>
  </si>
  <si>
    <t>Sep</t>
  </si>
  <si>
    <t>Oct</t>
  </si>
  <si>
    <t>Nov</t>
  </si>
  <si>
    <t>Dec</t>
  </si>
  <si>
    <t>Linkages</t>
  </si>
  <si>
    <t>Indicators</t>
  </si>
  <si>
    <t>Targets 2003</t>
  </si>
  <si>
    <t>Means of Verification</t>
  </si>
  <si>
    <t>Assumptions &amp; Risks</t>
  </si>
  <si>
    <t>To support Stop TB Partners in the fulfilment of the vision and mission of the global partnership</t>
  </si>
  <si>
    <t xml:space="preserve"> State of the World's Effort to Stop TB 2003</t>
  </si>
  <si>
    <t>Case detection in DOTS areas of 50% and cure rate of 85%</t>
  </si>
  <si>
    <t>Publication</t>
  </si>
  <si>
    <t>1.  To sustain and enhance the global partnership to Stop TB</t>
  </si>
  <si>
    <t>Number of partners actively participating to the Forum</t>
  </si>
  <si>
    <t>10% of forum  presentations are from new partners</t>
  </si>
  <si>
    <t>Agenda and number of active participants</t>
  </si>
  <si>
    <t>2.  To establish and expand regional and national partnerships</t>
  </si>
  <si>
    <t>Number of  Working Regional and National Partnerships</t>
  </si>
  <si>
    <t>Regional Partnerships have global coverage</t>
  </si>
  <si>
    <t>Semi-annual reports</t>
  </si>
  <si>
    <t>3.  To increase synergy of output between the Working Groups in support of reaching the Global Plan 2005 targets</t>
  </si>
  <si>
    <t>Number of Joint activities</t>
  </si>
  <si>
    <t>Each WG is operationally linked in support of  Global Plan</t>
  </si>
  <si>
    <t>4.  To stimulate and support current and new partners to contribute towards reaching the 2005 Global Plan targets</t>
  </si>
  <si>
    <t>Contributions from partners to reach global targets</t>
  </si>
  <si>
    <t>Compared with 2001 status, 50% increase of contributions from partners</t>
  </si>
  <si>
    <t>Partners Directory</t>
  </si>
  <si>
    <t>5.  To monitor the progress of the Global Plan to Stop TB</t>
  </si>
  <si>
    <t>State of the World's Effort to Stop TB 2003</t>
  </si>
  <si>
    <t>Publish on World TB Day</t>
  </si>
  <si>
    <t>Publication &amp; Partners Forum</t>
  </si>
  <si>
    <t>6.  To increase the flow of resources in support of reaching the Global Plan targets</t>
  </si>
  <si>
    <t>International and national flow of resources</t>
  </si>
  <si>
    <t>25% increase of 2001 levels</t>
  </si>
  <si>
    <t>Annual review of financial contributions</t>
  </si>
  <si>
    <t>Products and Activities</t>
  </si>
  <si>
    <t>1.1    Enhance performance of global partners</t>
  </si>
  <si>
    <t>Meeting and evaluation reports</t>
  </si>
  <si>
    <t>Lack of interest for new partners to actively join</t>
  </si>
  <si>
    <t>1.1.1</t>
  </si>
  <si>
    <t>Coordinating Board Meetings and teleconferences  held at regular intervals through support of the Secretariat</t>
  </si>
  <si>
    <t>x</t>
  </si>
  <si>
    <t>Jan-Dec</t>
  </si>
  <si>
    <t>1.1.2</t>
  </si>
  <si>
    <t xml:space="preserve"> Evaluation of the Global Partnership to Stop TB</t>
  </si>
  <si>
    <t>Sep-Dec(up to 1st Q 2004)</t>
  </si>
  <si>
    <t>1.1.3</t>
  </si>
  <si>
    <t xml:space="preserve"> Stop TB Partners Forum, 2003</t>
  </si>
  <si>
    <t>2.1  Functional expanded regional partnerships</t>
  </si>
  <si>
    <t>Number of  Working Regional Partnerships</t>
  </si>
  <si>
    <t>6 regional partnerships</t>
  </si>
  <si>
    <t>2.1.1</t>
  </si>
  <si>
    <t>Regional partnership IT support for establishing directories</t>
  </si>
  <si>
    <t xml:space="preserve">  </t>
  </si>
  <si>
    <t>April-June</t>
  </si>
  <si>
    <t>2.1.2</t>
  </si>
  <si>
    <t>Regional meetings to engage more partners</t>
  </si>
  <si>
    <t>Jan-Feb and Sept</t>
  </si>
  <si>
    <t>6.1.3</t>
  </si>
  <si>
    <t>2.1.3</t>
  </si>
  <si>
    <t>Building regional partnership</t>
  </si>
  <si>
    <t>2.2  Functional expanded national partnerships in all 22 HBC</t>
  </si>
  <si>
    <t>Number of Working National Partnerships</t>
  </si>
  <si>
    <t xml:space="preserve"> 22 HBC partnerships and  6 partnerships in other countries</t>
  </si>
  <si>
    <t>The commitment to DOTS Expansion is the basic assumption.The capabilities to run a partnership secretariat are assumed. The lack of  partners' participation is a potential risk, also communicative skills of the partnership facilitator at the secretariat.</t>
  </si>
  <si>
    <t>2.2.1</t>
  </si>
  <si>
    <t>Pilot national partnerships IT and logistical support</t>
  </si>
  <si>
    <t>Jan and June</t>
  </si>
  <si>
    <t>2.2.2</t>
  </si>
  <si>
    <t>National meetings in 22 HBC to engage more partners on the Expanded Framework for DOTS Expansion</t>
  </si>
  <si>
    <t>2.2.3</t>
  </si>
  <si>
    <t>Strengthen the NICC/CCM through country visits</t>
  </si>
  <si>
    <t>3.1  Joint outputs of all Working Groups in support of reaching the Global Plan 2005 targets</t>
  </si>
  <si>
    <t>Number of  Joint activities</t>
  </si>
  <si>
    <t>Each WG has at least 2 joint activities with other WGs</t>
  </si>
  <si>
    <t>Willingness to work together is assumed and commitment to global Plan a requirement. The risks are mainly in the field of joint activities, when credits for work/output and funding are underlying issues.</t>
  </si>
  <si>
    <t>3.1.1</t>
  </si>
  <si>
    <t>Support to monitoring of WG's progress and output</t>
  </si>
  <si>
    <t>Jan-Sept</t>
  </si>
  <si>
    <t>3.1.2</t>
  </si>
  <si>
    <t>Annual Joint Meetings for all WG chairs and secretariats to harmonise and focus respective agendas</t>
  </si>
  <si>
    <t>3.1.3</t>
  </si>
  <si>
    <t>Linking Research WG activities with country based DOTS Expansion</t>
  </si>
  <si>
    <t xml:space="preserve">    </t>
  </si>
  <si>
    <t xml:space="preserve">4.1  Contributions of current and new partners are in line with the reaching of the 2005 Global Plan targets </t>
  </si>
  <si>
    <t>Contributions from partners to reach 2005 global targets</t>
  </si>
  <si>
    <t>The willingness and ability of partners to contribute is assumed. The risk is the willingness by partners to accept Partnership suggestions for funding or support.</t>
  </si>
  <si>
    <t>4.1.1</t>
  </si>
  <si>
    <t>Mobilize partners through partners directory</t>
  </si>
  <si>
    <t>4.1.2</t>
  </si>
  <si>
    <t>Publish annual overview of partners financial contributions</t>
  </si>
  <si>
    <t>Jan-Feb and Aug</t>
  </si>
  <si>
    <t>4.1.3</t>
  </si>
  <si>
    <t>Develop close working relationship with other global initiatives and partnerships (including the GFATM)</t>
  </si>
  <si>
    <t>xx</t>
  </si>
  <si>
    <t>6.1.5</t>
  </si>
  <si>
    <t>4.1.4</t>
  </si>
  <si>
    <t>Informational package for donors and other agencies on reaching the global targets, including corporate sector</t>
  </si>
  <si>
    <t>Jan-Apr</t>
  </si>
  <si>
    <t>6.1.1</t>
  </si>
  <si>
    <t>4.1.5</t>
  </si>
  <si>
    <t>Negotiate strategic alignments with donors to synergise inputs</t>
  </si>
  <si>
    <t>6.1.3, 6.1.5</t>
  </si>
  <si>
    <t>5.1  Annual Status Report on the progress of the Global Plan to Stop TB</t>
  </si>
  <si>
    <t>Report published in time for WTB Day  2003</t>
  </si>
  <si>
    <t>Report published in time for WTBD 2003</t>
  </si>
  <si>
    <t>The timely availability of the input data and the related clearance by WH and CB are assumed. The risks are the contractual writers and the consensus among CB members on the final contents</t>
  </si>
  <si>
    <t>5.1.1</t>
  </si>
  <si>
    <t>Production of the TB and Poverty booklet as input to the State of the World's Efforts to Stop TB, 2003</t>
  </si>
  <si>
    <t xml:space="preserve"> x</t>
  </si>
  <si>
    <t>Jan-Feb</t>
  </si>
  <si>
    <t>5.1.2</t>
  </si>
  <si>
    <t>Writing and production of the State of the World's Effort to Stop TB, 2004</t>
  </si>
  <si>
    <t xml:space="preserve">6.1  Increase of resource flow to meet the Global Plan targets </t>
  </si>
  <si>
    <t>International and national flows of resources</t>
  </si>
  <si>
    <t xml:space="preserve"> 25% increase of 2001 levels</t>
  </si>
  <si>
    <t>Increase the advocacy and resource mobilization activities in meeting the funding gap requirements</t>
  </si>
  <si>
    <t>6.1.2</t>
  </si>
  <si>
    <t>Facilitating the implementation of the RM guidelines at both Regional and National levels</t>
  </si>
  <si>
    <t>2.1.2, 2.1.3, 2.2.3</t>
  </si>
  <si>
    <t>Inviting more partners at Regional Level meetings dealing on Resource Mobilization</t>
  </si>
  <si>
    <t>X</t>
  </si>
  <si>
    <t>6.1.4</t>
  </si>
  <si>
    <t xml:space="preserve">Resource Mobilization Directory contact booklet developed and updated regularly per region </t>
  </si>
  <si>
    <t>Jan-May</t>
  </si>
  <si>
    <t>Countries needs determined for STBP support/information in line with their resource mobilization efforts.</t>
  </si>
  <si>
    <t>3.1.2, 6.1.3</t>
  </si>
  <si>
    <t>6.1.6</t>
  </si>
  <si>
    <t>Facilitating financing of partnership and working groups activites through various channels</t>
  </si>
  <si>
    <r>
      <t>Assumptions:</t>
    </r>
    <r>
      <rPr>
        <sz val="9"/>
        <rFont val="Arial"/>
        <family val="2"/>
      </rPr>
      <t xml:space="preserve"> Political commitment among donor agencies and contributing partners to make additional resources available. The continued political commitment from all partners and donor agencies to continue their previously declared support for the Amsterda</t>
    </r>
  </si>
  <si>
    <t>Area of Work:   Global TB Drug Facility</t>
  </si>
  <si>
    <t xml:space="preserve">Purpose 
</t>
  </si>
  <si>
    <t>Timeline
2003</t>
  </si>
  <si>
    <t>Targets for 2003</t>
  </si>
  <si>
    <t>(a) Global population coverage with DOTS strategy end 2005
(b) Global DOTS case detection rate for 2005 
(c) Global DOTS treatment success rate for 2005
(d) Trends in global funding for TB control 2001-2005</t>
  </si>
  <si>
    <t>DOTS case detection: 50%
DOTS treatment success: 85%</t>
  </si>
  <si>
    <t xml:space="preserve">WHO annual report on Global TB epidemic
</t>
  </si>
  <si>
    <t xml:space="preserve">* Drug shortages are a major constraint to accelerated DOTS expansion
* Support from the GDF will catalyse additional resources for non-drug related aspects of DOTS expansion </t>
  </si>
  <si>
    <t>Objectives for 2003</t>
  </si>
  <si>
    <t>1.  Facilitate DOTS expansion: supply 2.8 million patient treatments</t>
  </si>
  <si>
    <t>Number of people treated with drugs supplied by GDF</t>
  </si>
  <si>
    <t>Grants: 1.4 million patients
Direct procurement: 1.4 million patients</t>
  </si>
  <si>
    <t>GDF database</t>
  </si>
  <si>
    <t xml:space="preserve">* Countries have capacity to absorb and utilise TB drugs effectively
</t>
  </si>
  <si>
    <t>2.  Catalyse improvements in national and international TB drug manufacturing and rational use</t>
  </si>
  <si>
    <t>(a) Proportion of global market for TB drugs produced by prequalified manufacturers
(b) Proportion of DOTS patients treated with products on GDF product list
(c) Proportion of DOTS patients treated with drugs supplied in blister packaged patient packs</t>
  </si>
  <si>
    <t>TB drug market survey 2003</t>
  </si>
  <si>
    <t xml:space="preserve">* Poor quality products are widespread, and pose a major threat to TB control
* Standardisation of products will increase the efficiency of procurement, and the effectiveness of treatment </t>
  </si>
  <si>
    <t xml:space="preserve">             </t>
  </si>
  <si>
    <t>3.  Facilitate improvements in monitoring of DOTS programmes</t>
  </si>
  <si>
    <t xml:space="preserve">Proportion of GDF supported countries having an independent annual audit of TB programme performance </t>
  </si>
  <si>
    <t>Standardised monitoring tools required for objective assessment of adherence to GDF conditions of support</t>
  </si>
  <si>
    <t>4.  Facilitate improvements in drug management in DOTS programmes</t>
  </si>
  <si>
    <t>Frequency of stock out of any TB drugs in GDF supported countries</t>
  </si>
  <si>
    <t>None</t>
  </si>
  <si>
    <t>GDF monitoring reports</t>
  </si>
  <si>
    <t>Assumes countries have capacity to implement effective drug management plans</t>
  </si>
  <si>
    <t>5.  Expand the GDF scope to include products for diagnosis of TB, and treatment of Malaria and TB-HIV</t>
  </si>
  <si>
    <t xml:space="preserve">Numbers of products in GDF catalogue for TB diagnosis, and treatment of Malaria &amp; TB-HIV </t>
  </si>
  <si>
    <t>At least one additional product in each area</t>
  </si>
  <si>
    <t>Assumes GDF feasibility study and GDF evaluation will indicate potential for expanded scope</t>
  </si>
  <si>
    <t>1.1  Demand assessment and demand creation for GDF services (grants and direct procurement)</t>
  </si>
  <si>
    <t>Funding gap for first and second line TB drugs and diagnostics in countries</t>
  </si>
  <si>
    <t>No funding gaps for first line TB drugs in GDF eligible countries</t>
  </si>
  <si>
    <t>Global DOTS Expansion Plan</t>
  </si>
  <si>
    <t>Resource savailable for meeting funding gaps from national resources, GDF, GFATM and other donors</t>
  </si>
  <si>
    <t>Assess demand for first line TB drugs and resource gaps in GDF priority countries</t>
  </si>
  <si>
    <t>Establish procedures for use of Direct Procurement by international agencies including GFATM, World Bank, regional banks and other major donors</t>
  </si>
  <si>
    <t>Coordinate applications with GFATM secretariat</t>
  </si>
  <si>
    <t>Jan-Feb, April-June, Aug-Oct, Dec</t>
  </si>
  <si>
    <t>1.1.4</t>
  </si>
  <si>
    <t>Assess demand for diagnostics</t>
  </si>
  <si>
    <t>1.1.5</t>
  </si>
  <si>
    <t>Invite applications to GDF grants for first line TB drugs and diagnostics, and for direct procurement</t>
  </si>
  <si>
    <t>Jan, Apr, Aug</t>
  </si>
  <si>
    <t>1.1.6</t>
  </si>
  <si>
    <t>Assess demand for second line drugs in collaboration with GLC</t>
  </si>
  <si>
    <t>1.1.7</t>
  </si>
  <si>
    <t>Collaborate with GLC in applications and review for second line drugs</t>
  </si>
  <si>
    <t>Jan, Mar, May, Jun, Aug, Nov</t>
  </si>
  <si>
    <t>Lead time from receipt of application to placement of order</t>
  </si>
  <si>
    <t>60 days</t>
  </si>
  <si>
    <t>* Number of rounds of application and review may increase depending on results of lead time assessment
* Number of new applications likely to decrease as majority of priority countries approved for support</t>
  </si>
  <si>
    <t>1.2.1</t>
  </si>
  <si>
    <t>Accept applications for first line TB drugs (and diagnostics) and applications for direct procurement</t>
  </si>
  <si>
    <t>Jan-Feb, Apr-June, Aug-Oct, Dec</t>
  </si>
  <si>
    <t>1.2.2</t>
  </si>
  <si>
    <t>Screening of applications for grants and direct procurement</t>
  </si>
  <si>
    <t>Feb, Jun, Oct</t>
  </si>
  <si>
    <t>1.2.3</t>
  </si>
  <si>
    <t>Review of grant applications by GDF technical review committee</t>
  </si>
  <si>
    <t>1.2.4</t>
  </si>
  <si>
    <t>Country visits</t>
  </si>
  <si>
    <t>1.2.5</t>
  </si>
  <si>
    <t>Grant agreements</t>
  </si>
  <si>
    <t>1.2.6</t>
  </si>
  <si>
    <t>Develop application mechanism for TB diagnostics</t>
  </si>
  <si>
    <t>Feb-Mar</t>
  </si>
  <si>
    <t>1.3  Whitelist of pre-qualified manufacturers of quality TB products</t>
  </si>
  <si>
    <t>Number of pre-qualified products &amp; manufacturers meeting WHO GMP standards</t>
  </si>
  <si>
    <t>At least 5 prequalified manufacturers for each GDF product</t>
  </si>
  <si>
    <t>GDF/EDM published whitelist of products &amp; manufacturers</t>
  </si>
  <si>
    <t>* Adequate numbers of companies capable of producing products to meet WHO GMP standards
* Capacity of EDM/QSM and inspectors to conduct document reviews and site inspections</t>
  </si>
  <si>
    <t>1.3.1</t>
  </si>
  <si>
    <t>Publication of first whitelist of pre-qualified TB manufacturers through 2001 GDF-EDM/QSM project</t>
  </si>
  <si>
    <t>1.3.2</t>
  </si>
  <si>
    <t>Issue second General Procurement Notice inviting expressions of interest (EOI) to supply TB products</t>
  </si>
  <si>
    <t>1.3.3</t>
  </si>
  <si>
    <t>Feb-May</t>
  </si>
  <si>
    <t>1.3.4</t>
  </si>
  <si>
    <t>Review of product dossiers from suppliers by EDM/QSM</t>
  </si>
  <si>
    <t>May-June</t>
  </si>
  <si>
    <t>1.3.5</t>
  </si>
  <si>
    <t>GMP physical site audits of eligible manufacturers</t>
  </si>
  <si>
    <t>Jun-Oct</t>
  </si>
  <si>
    <t>1.3.6</t>
  </si>
  <si>
    <t>Preparation and publication of updated whitelist of pre-qualified TB manufacturers</t>
  </si>
  <si>
    <t>Oct-Nov</t>
  </si>
  <si>
    <t>1.3.7</t>
  </si>
  <si>
    <t>Coordination with QSM</t>
  </si>
  <si>
    <t>1.4  Coordination of GDF supply agents and monitoring agents</t>
  </si>
  <si>
    <t>Frequency of meetings with contractual agents</t>
  </si>
  <si>
    <t xml:space="preserve">At least three face to face meetings with all contractual agents </t>
  </si>
  <si>
    <t>GDF report</t>
  </si>
  <si>
    <t xml:space="preserve">* Extension conditional on result of GDF evaluation </t>
  </si>
  <si>
    <t>1.4.1.</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</si>
</sst>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_(* #,##0.0_);_(* \(#,##0.0\);_(* &quot;-&quot;??_);_(@_)"/>
    <numFmt numFmtId="180" formatCode="_(* #,##0_);_(* \(#,##0\);_(* &quot;-&quot;??_);_(@_)"/>
    <numFmt numFmtId="181" formatCode="_-* #,##0.0_-;\-* #,##0.0_-;_-* &quot;-&quot;??_-;_-@_-"/>
    <numFmt numFmtId="182" formatCode="_-* #,##0_-;\-* #,##0_-;_-* &quot;-&quot;??_-;_-@_-"/>
    <numFmt numFmtId="183" formatCode="_-* #,##0.000_-;\-* #,##0.000_-;_-* &quot;-&quot;??_-;_-@_-"/>
    <numFmt numFmtId="184" formatCode="0.0"/>
    <numFmt numFmtId="185" formatCode="dd/mm/yyyy"/>
  </numFmts>
  <fonts count="15">
    <font>
      <sz val="10"/>
      <name val="Arial"/>
      <family val="0"/>
    </font>
    <font>
      <u val="single"/>
      <sz val="10"/>
      <color indexed="36"/>
      <name val="Arial"/>
      <family val="0"/>
    </font>
    <font>
      <u val="single"/>
      <sz val="10"/>
      <color indexed="12"/>
      <name val="Arial"/>
      <family val="0"/>
    </font>
    <font>
      <b/>
      <sz val="12"/>
      <name val="Arial"/>
      <family val="2"/>
    </font>
    <font>
      <b/>
      <sz val="10"/>
      <color indexed="9"/>
      <name val="Arial"/>
      <family val="2"/>
    </font>
    <font>
      <sz val="9"/>
      <name val="Arial"/>
      <family val="2"/>
    </font>
    <font>
      <b/>
      <sz val="9"/>
      <name val="Arial"/>
      <family val="2"/>
    </font>
    <font>
      <b/>
      <vertAlign val="superscript"/>
      <sz val="14"/>
      <name val="Arial"/>
      <family val="2"/>
    </font>
    <font>
      <b/>
      <i/>
      <sz val="9"/>
      <name val="Arial"/>
      <family val="2"/>
    </font>
    <font>
      <b/>
      <sz val="10"/>
      <name val="Arial"/>
      <family val="2"/>
    </font>
    <font>
      <b/>
      <i/>
      <sz val="10"/>
      <name val="Arial"/>
      <family val="2"/>
    </font>
    <font>
      <sz val="8"/>
      <name val="Arial"/>
      <family val="2"/>
    </font>
    <font>
      <i/>
      <sz val="10"/>
      <name val="Arial"/>
      <family val="2"/>
    </font>
    <font>
      <b/>
      <sz val="8"/>
      <name val="Arial"/>
      <family val="2"/>
    </font>
    <font>
      <b/>
      <sz val="10"/>
      <color indexed="10"/>
      <name val="Arial"/>
      <family val="2"/>
    </font>
  </fonts>
  <fills count="4">
    <fill>
      <patternFill/>
    </fill>
    <fill>
      <patternFill patternType="gray125"/>
    </fill>
    <fill>
      <patternFill patternType="solid">
        <fgColor indexed="8"/>
        <bgColor indexed="64"/>
      </patternFill>
    </fill>
    <fill>
      <patternFill patternType="solid">
        <fgColor indexed="9"/>
        <bgColor indexed="64"/>
      </patternFill>
    </fill>
  </fills>
  <borders count="5">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style="thin"/>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74">
    <xf numFmtId="0" fontId="0" fillId="0" borderId="0" xfId="0" applyAlignment="1">
      <alignment/>
    </xf>
    <xf numFmtId="3" fontId="3" fillId="0" borderId="1" xfId="0" applyNumberFormat="1" applyFont="1" applyBorder="1" applyAlignment="1">
      <alignment horizontal="center" vertical="top" wrapText="1"/>
    </xf>
    <xf numFmtId="0" fontId="0" fillId="0" borderId="2" xfId="0"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4" fillId="2" borderId="2" xfId="0" applyFont="1" applyFill="1" applyBorder="1" applyAlignment="1">
      <alignment horizontal="center" vertical="top" wrapText="1"/>
    </xf>
    <xf numFmtId="0" fontId="4" fillId="2" borderId="0" xfId="0" applyFont="1" applyFill="1" applyBorder="1" applyAlignment="1">
      <alignment horizontal="center" vertical="top" wrapText="1"/>
    </xf>
    <xf numFmtId="180" fontId="4" fillId="2" borderId="0" xfId="25" applyNumberFormat="1" applyFont="1" applyFill="1" applyBorder="1" applyAlignment="1">
      <alignment horizontal="center" vertical="top" wrapText="1"/>
    </xf>
    <xf numFmtId="3" fontId="4" fillId="2" borderId="0" xfId="0" applyNumberFormat="1" applyFont="1" applyFill="1" applyBorder="1" applyAlignment="1">
      <alignment horizontal="center" vertical="top" wrapText="1"/>
    </xf>
    <xf numFmtId="0" fontId="4" fillId="2" borderId="0" xfId="0" applyFont="1" applyFill="1" applyAlignment="1">
      <alignment horizontal="center" vertical="top" wrapText="1"/>
    </xf>
    <xf numFmtId="0" fontId="4" fillId="3" borderId="0" xfId="0" applyFont="1" applyFill="1" applyAlignment="1">
      <alignment horizontal="center" vertical="top" wrapText="1"/>
    </xf>
    <xf numFmtId="0" fontId="4" fillId="3" borderId="0" xfId="0" applyFont="1" applyFill="1" applyBorder="1" applyAlignment="1">
      <alignment horizontal="center" vertical="top" wrapText="1"/>
    </xf>
    <xf numFmtId="0" fontId="5" fillId="0" borderId="3" xfId="0" applyFont="1" applyBorder="1" applyAlignment="1">
      <alignment vertical="top" wrapText="1"/>
    </xf>
    <xf numFmtId="0" fontId="5" fillId="0" borderId="1" xfId="0" applyFont="1" applyBorder="1" applyAlignment="1">
      <alignment vertical="top" wrapText="1"/>
    </xf>
    <xf numFmtId="180" fontId="5" fillId="0" borderId="1" xfId="25" applyNumberFormat="1" applyFont="1" applyBorder="1" applyAlignment="1">
      <alignment vertical="top" wrapText="1"/>
    </xf>
    <xf numFmtId="3" fontId="5" fillId="0" borderId="1" xfId="25" applyNumberFormat="1" applyFont="1" applyBorder="1" applyAlignment="1">
      <alignment vertical="top" wrapText="1"/>
    </xf>
    <xf numFmtId="180" fontId="5" fillId="0" borderId="2" xfId="0" applyNumberFormat="1" applyFont="1" applyBorder="1" applyAlignment="1">
      <alignment vertical="top" wrapText="1"/>
    </xf>
    <xf numFmtId="0" fontId="5" fillId="0" borderId="0" xfId="0" applyFont="1" applyBorder="1" applyAlignment="1">
      <alignment vertical="top" wrapText="1"/>
    </xf>
    <xf numFmtId="0" fontId="5" fillId="0" borderId="0" xfId="0" applyFont="1" applyAlignment="1">
      <alignment vertical="top" wrapText="1"/>
    </xf>
    <xf numFmtId="0" fontId="5" fillId="0" borderId="2" xfId="0" applyFont="1" applyBorder="1" applyAlignment="1">
      <alignment vertical="top" wrapText="1"/>
    </xf>
    <xf numFmtId="180" fontId="5" fillId="0" borderId="0" xfId="25" applyNumberFormat="1" applyFont="1" applyBorder="1" applyAlignment="1">
      <alignment vertical="top" wrapText="1"/>
    </xf>
    <xf numFmtId="3" fontId="5" fillId="0" borderId="0" xfId="0" applyNumberFormat="1" applyFont="1" applyBorder="1" applyAlignment="1">
      <alignment vertical="top" wrapText="1"/>
    </xf>
    <xf numFmtId="0" fontId="6" fillId="0" borderId="0" xfId="0" applyFont="1" applyBorder="1" applyAlignment="1">
      <alignment vertical="top" wrapText="1"/>
    </xf>
    <xf numFmtId="180" fontId="6" fillId="0" borderId="0" xfId="25" applyNumberFormat="1" applyFont="1" applyBorder="1" applyAlignment="1">
      <alignment vertical="top" wrapText="1"/>
    </xf>
    <xf numFmtId="180" fontId="6" fillId="0" borderId="2" xfId="0" applyNumberFormat="1" applyFont="1" applyBorder="1" applyAlignment="1">
      <alignment vertical="top" wrapText="1"/>
    </xf>
    <xf numFmtId="20" fontId="5" fillId="0" borderId="0" xfId="0" applyNumberFormat="1" applyFont="1" applyBorder="1" applyAlignment="1">
      <alignment vertical="top" wrapText="1"/>
    </xf>
    <xf numFmtId="0" fontId="7" fillId="0" borderId="0" xfId="0" applyFont="1" applyBorder="1" applyAlignment="1">
      <alignment vertical="top" wrapText="1"/>
    </xf>
    <xf numFmtId="3" fontId="6" fillId="0" borderId="0" xfId="0" applyNumberFormat="1" applyFont="1" applyBorder="1" applyAlignment="1">
      <alignment vertical="top" wrapText="1"/>
    </xf>
    <xf numFmtId="0" fontId="6" fillId="0" borderId="2" xfId="0" applyFont="1" applyBorder="1" applyAlignment="1">
      <alignment vertical="top" wrapText="1"/>
    </xf>
    <xf numFmtId="0" fontId="6" fillId="0" borderId="0" xfId="0" applyFont="1" applyAlignment="1">
      <alignment vertical="top" wrapText="1"/>
    </xf>
    <xf numFmtId="0" fontId="8" fillId="0" borderId="0" xfId="0" applyFont="1" applyBorder="1" applyAlignment="1">
      <alignment vertical="top" wrapText="1"/>
    </xf>
    <xf numFmtId="180" fontId="6" fillId="0" borderId="2" xfId="25" applyNumberFormat="1" applyFont="1" applyBorder="1" applyAlignment="1">
      <alignment vertical="top" wrapText="1"/>
    </xf>
    <xf numFmtId="0" fontId="9" fillId="0" borderId="2" xfId="0" applyFont="1" applyBorder="1" applyAlignment="1">
      <alignment vertical="top" wrapText="1"/>
    </xf>
    <xf numFmtId="0" fontId="9" fillId="0" borderId="0" xfId="0" applyFont="1" applyBorder="1" applyAlignment="1">
      <alignment vertical="top" wrapText="1"/>
    </xf>
    <xf numFmtId="180" fontId="9" fillId="0" borderId="2" xfId="0" applyNumberFormat="1" applyFont="1" applyBorder="1" applyAlignment="1">
      <alignment vertical="top" wrapText="1"/>
    </xf>
    <xf numFmtId="0" fontId="9" fillId="0" borderId="0" xfId="0" applyFont="1" applyAlignment="1">
      <alignment vertical="top" wrapText="1"/>
    </xf>
    <xf numFmtId="180" fontId="0" fillId="0" borderId="0" xfId="25" applyNumberFormat="1" applyBorder="1" applyAlignment="1">
      <alignment vertical="top" wrapText="1"/>
    </xf>
    <xf numFmtId="3" fontId="0" fillId="0" borderId="0" xfId="0" applyNumberFormat="1" applyBorder="1" applyAlignment="1">
      <alignment vertical="top" wrapText="1"/>
    </xf>
    <xf numFmtId="0" fontId="0" fillId="0" borderId="0" xfId="0" applyBorder="1" applyAlignment="1">
      <alignment horizontal="right" vertical="top"/>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0" fontId="0" fillId="0" borderId="0" xfId="0" applyAlignment="1">
      <alignment vertical="center" wrapText="1"/>
    </xf>
    <xf numFmtId="0" fontId="0" fillId="0" borderId="0" xfId="0" applyAlignment="1">
      <alignment/>
    </xf>
    <xf numFmtId="0" fontId="3" fillId="0" borderId="0" xfId="0" applyFont="1" applyBorder="1" applyAlignment="1">
      <alignment horizontal="right" vertical="top"/>
    </xf>
    <xf numFmtId="0" fontId="0" fillId="0" borderId="0" xfId="0" applyBorder="1" applyAlignment="1">
      <alignment horizontal="center" wrapText="1"/>
    </xf>
    <xf numFmtId="0" fontId="9" fillId="0" borderId="0" xfId="0" applyFont="1" applyBorder="1" applyAlignment="1">
      <alignment horizontal="center" vertical="top" wrapText="1"/>
    </xf>
    <xf numFmtId="0" fontId="9" fillId="0" borderId="0" xfId="0" applyFont="1" applyAlignment="1">
      <alignment horizontal="center"/>
    </xf>
    <xf numFmtId="0" fontId="10" fillId="0" borderId="0" xfId="0" applyFont="1" applyBorder="1" applyAlignment="1">
      <alignment horizontal="left" wrapText="1"/>
    </xf>
    <xf numFmtId="0" fontId="9" fillId="0" borderId="0" xfId="0" applyFont="1" applyBorder="1" applyAlignment="1">
      <alignment horizontal="center" wrapText="1"/>
    </xf>
    <xf numFmtId="0" fontId="10" fillId="0" borderId="0" xfId="0" applyFont="1" applyBorder="1" applyAlignment="1">
      <alignment vertical="top" wrapText="1"/>
    </xf>
    <xf numFmtId="0" fontId="9" fillId="0" borderId="0" xfId="0" applyFont="1" applyAlignment="1">
      <alignment horizontal="center" wrapText="1"/>
    </xf>
    <xf numFmtId="0" fontId="9" fillId="0" borderId="0" xfId="0" applyFont="1" applyAlignment="1">
      <alignment horizontal="center" vertical="center" wrapText="1"/>
    </xf>
    <xf numFmtId="0" fontId="9" fillId="0" borderId="0" xfId="0" applyFont="1" applyAlignment="1">
      <alignment horizontal="center" vertical="top" wrapText="1"/>
    </xf>
    <xf numFmtId="0" fontId="9" fillId="0" borderId="0" xfId="0" applyFont="1" applyAlignment="1">
      <alignment horizontal="left" vertical="center" wrapText="1"/>
    </xf>
    <xf numFmtId="0" fontId="9" fillId="0" borderId="0" xfId="0" applyFont="1" applyBorder="1" applyAlignment="1">
      <alignment horizontal="center" vertical="center" wrapText="1"/>
    </xf>
    <xf numFmtId="0" fontId="10"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9" fillId="0" borderId="0" xfId="0" applyFont="1" applyBorder="1" applyAlignment="1">
      <alignment vertical="center" wrapText="1"/>
    </xf>
    <xf numFmtId="0" fontId="9" fillId="0" borderId="0" xfId="0" applyFont="1" applyAlignment="1">
      <alignment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9" fillId="0" borderId="4" xfId="0" applyFont="1" applyFill="1" applyBorder="1" applyAlignment="1">
      <alignment horizontal="center" vertical="top"/>
    </xf>
    <xf numFmtId="0" fontId="9" fillId="0" borderId="4" xfId="0" applyFont="1" applyFill="1" applyBorder="1" applyAlignment="1">
      <alignment horizontal="center" wrapText="1"/>
    </xf>
    <xf numFmtId="0" fontId="9" fillId="0" borderId="4" xfId="0" applyFont="1" applyFill="1" applyBorder="1" applyAlignment="1">
      <alignment horizontal="center"/>
    </xf>
    <xf numFmtId="0" fontId="9" fillId="0" borderId="4" xfId="0" applyFont="1" applyFill="1" applyBorder="1" applyAlignment="1">
      <alignment horizontal="center" vertical="center" wrapText="1"/>
    </xf>
    <xf numFmtId="0" fontId="9" fillId="0" borderId="4" xfId="0" applyFont="1" applyFill="1" applyBorder="1" applyAlignment="1">
      <alignment horizontal="center" vertical="top" wrapText="1"/>
    </xf>
    <xf numFmtId="0" fontId="0" fillId="0" borderId="0" xfId="0" applyFill="1" applyBorder="1" applyAlignment="1">
      <alignment vertical="top"/>
    </xf>
    <xf numFmtId="0" fontId="9" fillId="0" borderId="0" xfId="0" applyFont="1" applyFill="1" applyBorder="1" applyAlignment="1">
      <alignment wrapText="1"/>
    </xf>
    <xf numFmtId="0" fontId="9" fillId="0" borderId="0" xfId="0" applyFont="1" applyFill="1" applyBorder="1" applyAlignment="1">
      <alignment horizontal="center" wrapText="1"/>
    </xf>
    <xf numFmtId="0" fontId="0" fillId="0" borderId="0" xfId="0" applyFill="1" applyBorder="1" applyAlignment="1">
      <alignment horizontal="center" vertical="center" wrapText="1"/>
    </xf>
    <xf numFmtId="0" fontId="0" fillId="0" borderId="1" xfId="0"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center"/>
    </xf>
    <xf numFmtId="0" fontId="0" fillId="0" borderId="0" xfId="0" applyAlignment="1">
      <alignment wrapText="1"/>
    </xf>
    <xf numFmtId="0" fontId="0" fillId="0" borderId="0" xfId="0" applyFill="1" applyBorder="1" applyAlignment="1">
      <alignment vertical="center" wrapText="1"/>
    </xf>
    <xf numFmtId="0" fontId="0" fillId="0" borderId="0" xfId="0" applyFill="1" applyBorder="1" applyAlignment="1">
      <alignment horizontal="center" wrapText="1"/>
    </xf>
    <xf numFmtId="0" fontId="0" fillId="0" borderId="0" xfId="0" applyFill="1" applyBorder="1" applyAlignment="1" applyProtection="1">
      <alignment vertical="center" wrapText="1"/>
      <protection locked="0"/>
    </xf>
    <xf numFmtId="0" fontId="0" fillId="0" borderId="0" xfId="0" applyFont="1" applyAlignment="1">
      <alignment/>
    </xf>
    <xf numFmtId="0" fontId="0" fillId="0" borderId="0" xfId="0" applyFont="1" applyAlignment="1">
      <alignment wrapText="1"/>
    </xf>
    <xf numFmtId="0" fontId="0" fillId="0" borderId="0" xfId="0" applyFill="1" applyBorder="1" applyAlignment="1">
      <alignment vertical="top" wrapText="1"/>
    </xf>
    <xf numFmtId="0" fontId="0" fillId="0" borderId="0" xfId="0" applyFill="1" applyBorder="1" applyAlignment="1">
      <alignment wrapText="1"/>
    </xf>
    <xf numFmtId="0" fontId="9" fillId="0" borderId="0" xfId="0" applyFont="1" applyFill="1" applyBorder="1" applyAlignment="1">
      <alignment vertical="top" wrapText="1"/>
    </xf>
    <xf numFmtId="0" fontId="0" fillId="0" borderId="0" xfId="0" applyBorder="1" applyAlignment="1">
      <alignment wrapText="1"/>
    </xf>
    <xf numFmtId="0" fontId="0" fillId="0" borderId="0" xfId="0" applyAlignment="1">
      <alignment horizontal="center"/>
    </xf>
    <xf numFmtId="0" fontId="11" fillId="0" borderId="0" xfId="0" applyFont="1" applyAlignment="1">
      <alignment horizontal="center" vertical="top" wrapText="1"/>
    </xf>
    <xf numFmtId="0" fontId="0" fillId="0" borderId="0" xfId="0" applyAlignment="1">
      <alignment horizontal="center" wrapText="1"/>
    </xf>
    <xf numFmtId="0" fontId="0" fillId="0" borderId="0" xfId="0" applyFont="1" applyAlignment="1">
      <alignment vertical="center" wrapText="1"/>
    </xf>
    <xf numFmtId="0" fontId="0" fillId="0" borderId="0" xfId="0" applyBorder="1" applyAlignment="1">
      <alignment vertical="center"/>
    </xf>
    <xf numFmtId="0" fontId="0" fillId="0" borderId="0" xfId="0" applyFill="1" applyBorder="1" applyAlignment="1">
      <alignment horizontal="right" vertical="top"/>
    </xf>
    <xf numFmtId="0" fontId="0" fillId="0" borderId="0" xfId="0" applyBorder="1" applyAlignment="1">
      <alignment horizontal="right" vertical="center"/>
    </xf>
    <xf numFmtId="0" fontId="0" fillId="0" borderId="0" xfId="0" applyFont="1" applyBorder="1" applyAlignment="1">
      <alignment vertical="center" wrapText="1"/>
    </xf>
    <xf numFmtId="0" fontId="0" fillId="0" borderId="0" xfId="0" applyFill="1" applyBorder="1" applyAlignment="1">
      <alignment horizontal="right" vertical="center"/>
    </xf>
    <xf numFmtId="0" fontId="9" fillId="0" borderId="0" xfId="0" applyFont="1" applyFill="1" applyBorder="1" applyAlignment="1">
      <alignment vertical="center" wrapText="1"/>
    </xf>
    <xf numFmtId="0" fontId="9" fillId="0" borderId="0" xfId="0" applyFont="1" applyAlignment="1">
      <alignment horizontal="right" vertical="top" wrapText="1"/>
    </xf>
    <xf numFmtId="0" fontId="11" fillId="0" borderId="0" xfId="0" applyFont="1" applyAlignment="1">
      <alignment horizontal="left" vertical="top" wrapText="1"/>
    </xf>
    <xf numFmtId="0" fontId="9" fillId="0" borderId="0" xfId="0" applyFont="1" applyAlignment="1">
      <alignment/>
    </xf>
    <xf numFmtId="0" fontId="10" fillId="0" borderId="0" xfId="0" applyFont="1" applyBorder="1" applyAlignment="1">
      <alignment wrapText="1"/>
    </xf>
    <xf numFmtId="0" fontId="9" fillId="0" borderId="0" xfId="0" applyFont="1" applyAlignment="1">
      <alignment horizontal="right"/>
    </xf>
    <xf numFmtId="0" fontId="0" fillId="0" borderId="0" xfId="0" applyFont="1" applyBorder="1" applyAlignment="1">
      <alignment horizontal="right" vertical="center" wrapText="1"/>
    </xf>
    <xf numFmtId="0" fontId="9" fillId="0" borderId="0" xfId="0" applyFont="1" applyBorder="1" applyAlignment="1">
      <alignment horizontal="left" vertical="top" wrapText="1"/>
    </xf>
    <xf numFmtId="0" fontId="0" fillId="0" borderId="0" xfId="0" applyFont="1" applyAlignment="1">
      <alignment horizontal="center" vertical="top" wrapText="1"/>
    </xf>
    <xf numFmtId="0" fontId="0" fillId="0" borderId="0" xfId="0" applyFont="1" applyAlignment="1">
      <alignment vertical="top" wrapText="1"/>
    </xf>
    <xf numFmtId="0" fontId="9" fillId="0" borderId="0" xfId="0" applyFont="1" applyBorder="1" applyAlignment="1">
      <alignment horizontal="right" vertical="center" wrapText="1"/>
    </xf>
    <xf numFmtId="0" fontId="0" fillId="0" borderId="0" xfId="0" applyFont="1" applyBorder="1" applyAlignment="1">
      <alignment horizontal="left" vertical="top" wrapText="1"/>
    </xf>
    <xf numFmtId="0" fontId="0" fillId="0" borderId="0" xfId="0" applyFont="1" applyAlignment="1">
      <alignment horizontal="left" vertical="center" wrapText="1"/>
    </xf>
    <xf numFmtId="0" fontId="0" fillId="0" borderId="0" xfId="0" applyFont="1" applyBorder="1" applyAlignment="1">
      <alignment vertical="top" wrapText="1"/>
    </xf>
    <xf numFmtId="0" fontId="0" fillId="0" borderId="0" xfId="0" applyFont="1" applyBorder="1" applyAlignment="1">
      <alignment horizontal="left" vertical="center" wrapText="1"/>
    </xf>
    <xf numFmtId="9" fontId="0" fillId="0" borderId="0" xfId="0" applyNumberFormat="1" applyFont="1" applyAlignment="1">
      <alignment vertical="top" wrapText="1"/>
    </xf>
    <xf numFmtId="9" fontId="0" fillId="0" borderId="0" xfId="0" applyNumberFormat="1" applyFont="1" applyAlignment="1">
      <alignment horizontal="center" vertical="center" wrapText="1"/>
    </xf>
    <xf numFmtId="0" fontId="0" fillId="0" borderId="0" xfId="0" applyFont="1" applyBorder="1" applyAlignment="1">
      <alignment horizontal="right" vertical="top" wrapText="1"/>
    </xf>
    <xf numFmtId="0" fontId="0" fillId="0" borderId="0" xfId="0" applyFont="1" applyBorder="1" applyAlignment="1">
      <alignment horizontal="center" vertical="top" wrapText="1"/>
    </xf>
    <xf numFmtId="20" fontId="9" fillId="0" borderId="0" xfId="0" applyNumberFormat="1" applyFont="1" applyBorder="1" applyAlignment="1">
      <alignment horizontal="left" vertical="center" wrapText="1"/>
    </xf>
    <xf numFmtId="0" fontId="0" fillId="0" borderId="0" xfId="0" applyFont="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right" vertical="center" wrapText="1"/>
    </xf>
    <xf numFmtId="0" fontId="9" fillId="0" borderId="0" xfId="0" applyNumberFormat="1" applyFont="1" applyBorder="1" applyAlignment="1">
      <alignment vertical="center" wrapText="1"/>
    </xf>
    <xf numFmtId="0" fontId="9" fillId="0" borderId="0" xfId="0" applyFont="1" applyBorder="1" applyAlignment="1">
      <alignment horizontal="left" vertical="center" wrapText="1"/>
    </xf>
    <xf numFmtId="0" fontId="0" fillId="0" borderId="0" xfId="0" applyFont="1" applyFill="1" applyBorder="1" applyAlignment="1">
      <alignment vertical="center" wrapText="1"/>
    </xf>
    <xf numFmtId="0" fontId="0" fillId="0" borderId="0" xfId="0" applyFont="1" applyBorder="1" applyAlignment="1">
      <alignment horizontal="right" vertical="center"/>
    </xf>
    <xf numFmtId="0" fontId="0" fillId="0" borderId="0" xfId="0" applyFont="1" applyAlignment="1">
      <alignment vertical="top"/>
    </xf>
    <xf numFmtId="0" fontId="0" fillId="0" borderId="0" xfId="0" applyFont="1" applyFill="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lignment horizontal="center" vertical="top"/>
    </xf>
    <xf numFmtId="0" fontId="0" fillId="0" borderId="0" xfId="0" applyFont="1" applyFill="1" applyBorder="1" applyAlignment="1" quotePrefix="1">
      <alignment vertical="center" wrapText="1"/>
    </xf>
    <xf numFmtId="0" fontId="0" fillId="0" borderId="0" xfId="0" applyFont="1" applyBorder="1" applyAlignment="1">
      <alignment horizontal="right" vertical="top"/>
    </xf>
    <xf numFmtId="0" fontId="9" fillId="0" borderId="0" xfId="0" applyFont="1" applyFill="1" applyBorder="1" applyAlignment="1">
      <alignment horizontal="left" vertical="center" wrapText="1"/>
    </xf>
    <xf numFmtId="9" fontId="0" fillId="0" borderId="0" xfId="0" applyNumberFormat="1" applyFont="1" applyAlignment="1">
      <alignment horizontal="center" vertical="top" wrapText="1"/>
    </xf>
    <xf numFmtId="0" fontId="0" fillId="0" borderId="0" xfId="0" applyFont="1" applyAlignment="1">
      <alignment horizontal="right" vertical="center" wrapText="1"/>
    </xf>
    <xf numFmtId="0" fontId="9" fillId="0" borderId="0"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top"/>
    </xf>
    <xf numFmtId="3" fontId="9" fillId="0" borderId="0" xfId="0" applyNumberFormat="1" applyFont="1" applyAlignment="1">
      <alignment vertical="top" wrapText="1"/>
    </xf>
    <xf numFmtId="0" fontId="0" fillId="0" borderId="0" xfId="0" applyFont="1" applyAlignment="1">
      <alignment horizontal="right" vertical="top" wrapText="1"/>
    </xf>
    <xf numFmtId="0" fontId="0" fillId="0" borderId="0" xfId="0" applyFont="1" applyAlignment="1">
      <alignment/>
    </xf>
    <xf numFmtId="0" fontId="9" fillId="0" borderId="0" xfId="0" applyFont="1" applyBorder="1" applyAlignment="1">
      <alignment horizontal="right" vertical="center"/>
    </xf>
    <xf numFmtId="0" fontId="0" fillId="0" borderId="0" xfId="0" applyFont="1" applyBorder="1" applyAlignment="1">
      <alignment horizontal="center" wrapText="1"/>
    </xf>
    <xf numFmtId="0" fontId="0" fillId="0" borderId="0" xfId="0" applyFont="1" applyBorder="1" applyAlignment="1">
      <alignment horizontal="center" vertical="center" wrapText="1"/>
    </xf>
    <xf numFmtId="0" fontId="0" fillId="0" borderId="0" xfId="0" applyFont="1" applyBorder="1" applyAlignment="1">
      <alignment wrapText="1"/>
    </xf>
    <xf numFmtId="0" fontId="9" fillId="0" borderId="0" xfId="0" applyFont="1" applyBorder="1" applyAlignment="1">
      <alignment wrapText="1"/>
    </xf>
    <xf numFmtId="0" fontId="9" fillId="0" borderId="0" xfId="0" applyFont="1" applyAlignment="1">
      <alignment wrapText="1"/>
    </xf>
    <xf numFmtId="0" fontId="0" fillId="0" borderId="0" xfId="0" applyFont="1" applyAlignment="1">
      <alignment horizontal="left" wrapText="1"/>
    </xf>
    <xf numFmtId="0" fontId="0" fillId="0" borderId="0" xfId="0" applyFont="1" applyBorder="1" applyAlignment="1">
      <alignment vertical="center"/>
    </xf>
    <xf numFmtId="0" fontId="0" fillId="0" borderId="0" xfId="0" applyFont="1" applyAlignment="1">
      <alignment vertical="center"/>
    </xf>
    <xf numFmtId="0" fontId="1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10" fillId="0" borderId="0" xfId="0" applyFont="1" applyBorder="1" applyAlignment="1">
      <alignment vertical="top" wrapText="1"/>
    </xf>
    <xf numFmtId="0" fontId="0" fillId="0" borderId="0" xfId="0" applyFont="1" applyFill="1" applyBorder="1" applyAlignment="1">
      <alignment wrapText="1"/>
    </xf>
    <xf numFmtId="0" fontId="0" fillId="0" borderId="0" xfId="0" applyFont="1" applyFill="1" applyBorder="1" applyAlignment="1">
      <alignment horizontal="right" vertical="top"/>
    </xf>
    <xf numFmtId="0" fontId="9" fillId="0" borderId="0" xfId="0" applyFont="1" applyAlignment="1">
      <alignment horizontal="center" vertical="center"/>
    </xf>
    <xf numFmtId="0" fontId="3" fillId="0" borderId="0" xfId="0" applyNumberFormat="1" applyFont="1" applyBorder="1" applyAlignment="1">
      <alignment horizontal="right" vertical="top"/>
    </xf>
    <xf numFmtId="0" fontId="10" fillId="0" borderId="0" xfId="0" applyFont="1" applyAlignment="1">
      <alignment horizontal="left" wrapText="1"/>
    </xf>
    <xf numFmtId="0" fontId="9" fillId="0" borderId="0" xfId="0" applyFont="1" applyAlignment="1">
      <alignment/>
    </xf>
    <xf numFmtId="0" fontId="9" fillId="0" borderId="0" xfId="0" applyFont="1" applyFill="1" applyBorder="1" applyAlignment="1">
      <alignment horizontal="center" vertical="top"/>
    </xf>
    <xf numFmtId="0" fontId="9" fillId="0" borderId="0" xfId="0" applyFont="1" applyFill="1" applyBorder="1" applyAlignment="1">
      <alignment horizontal="center" wrapText="1"/>
    </xf>
    <xf numFmtId="0" fontId="9" fillId="0" borderId="0" xfId="0" applyFont="1" applyFill="1" applyBorder="1" applyAlignment="1">
      <alignment horizont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wrapText="1"/>
    </xf>
    <xf numFmtId="3" fontId="0" fillId="0" borderId="0" xfId="0" applyNumberFormat="1" applyAlignment="1">
      <alignment wrapText="1"/>
    </xf>
    <xf numFmtId="180" fontId="0" fillId="0" borderId="0" xfId="26" applyNumberFormat="1" applyAlignment="1">
      <alignment/>
    </xf>
    <xf numFmtId="180" fontId="9" fillId="0" borderId="0" xfId="0" applyNumberFormat="1" applyFont="1" applyAlignment="1">
      <alignment/>
    </xf>
    <xf numFmtId="180" fontId="0" fillId="0" borderId="0" xfId="26" applyNumberFormat="1" applyFont="1" applyAlignment="1">
      <alignment/>
    </xf>
    <xf numFmtId="180" fontId="0" fillId="0" borderId="0" xfId="26" applyNumberFormat="1" applyFont="1" applyAlignment="1">
      <alignment wrapText="1"/>
    </xf>
    <xf numFmtId="180" fontId="0" fillId="0" borderId="0" xfId="26" applyNumberFormat="1" applyAlignment="1">
      <alignment wrapText="1"/>
    </xf>
    <xf numFmtId="0" fontId="9" fillId="0" borderId="0" xfId="0" applyFont="1" applyFill="1" applyBorder="1" applyAlignment="1" applyProtection="1">
      <alignment vertical="center" wrapText="1"/>
      <protection locked="0"/>
    </xf>
    <xf numFmtId="180" fontId="9" fillId="0" borderId="0" xfId="26" applyNumberFormat="1" applyFont="1" applyAlignment="1">
      <alignment/>
    </xf>
    <xf numFmtId="180" fontId="9" fillId="0" borderId="0" xfId="0" applyNumberFormat="1" applyFont="1" applyAlignment="1">
      <alignment wrapText="1"/>
    </xf>
    <xf numFmtId="182" fontId="0" fillId="0" borderId="0" xfId="0" applyNumberFormat="1" applyAlignment="1">
      <alignment/>
    </xf>
    <xf numFmtId="182" fontId="9" fillId="0" borderId="0" xfId="0" applyNumberFormat="1" applyFont="1" applyAlignment="1">
      <alignment/>
    </xf>
    <xf numFmtId="177" fontId="9" fillId="0" borderId="0" xfId="26" applyFont="1" applyAlignment="1">
      <alignment/>
    </xf>
    <xf numFmtId="182" fontId="0" fillId="0" borderId="0" xfId="0" applyNumberFormat="1" applyAlignment="1">
      <alignment/>
    </xf>
    <xf numFmtId="0" fontId="0" fillId="0" borderId="0" xfId="0" applyAlignment="1">
      <alignment horizontal="left" wrapText="1"/>
    </xf>
    <xf numFmtId="43" fontId="0" fillId="0" borderId="0" xfId="0" applyNumberFormat="1" applyAlignment="1">
      <alignment/>
    </xf>
    <xf numFmtId="0" fontId="0" fillId="0" borderId="0" xfId="0" applyBorder="1" applyAlignment="1">
      <alignment horizontal="right" vertical="top"/>
    </xf>
    <xf numFmtId="0" fontId="9" fillId="0" borderId="0" xfId="0" applyFont="1" applyBorder="1" applyAlignment="1">
      <alignment wrapText="1"/>
    </xf>
    <xf numFmtId="0" fontId="0" fillId="0" borderId="0" xfId="0" applyAlignment="1">
      <alignment wrapText="1"/>
    </xf>
    <xf numFmtId="180" fontId="0" fillId="0" borderId="0" xfId="26" applyNumberFormat="1" applyFont="1" applyAlignment="1">
      <alignment/>
    </xf>
    <xf numFmtId="0" fontId="9" fillId="0" borderId="0" xfId="0" applyFont="1" applyAlignment="1">
      <alignment horizontal="right" vertical="center" wrapText="1"/>
    </xf>
    <xf numFmtId="0" fontId="13" fillId="0" borderId="0" xfId="0" applyFont="1" applyAlignment="1">
      <alignment horizontal="left" vertical="top" wrapText="1"/>
    </xf>
    <xf numFmtId="0" fontId="9" fillId="0" borderId="0" xfId="0" applyFont="1" applyAlignment="1">
      <alignment vertical="center"/>
    </xf>
    <xf numFmtId="0" fontId="9" fillId="0" borderId="0" xfId="0" applyFont="1" applyAlignment="1">
      <alignment horizontal="right" vertical="center"/>
    </xf>
    <xf numFmtId="180" fontId="0" fillId="0" borderId="0" xfId="24" applyNumberFormat="1" applyFont="1" applyAlignment="1">
      <alignment vertical="top" wrapText="1"/>
    </xf>
    <xf numFmtId="180" fontId="9" fillId="0" borderId="0" xfId="24" applyNumberFormat="1" applyFont="1" applyAlignment="1">
      <alignment horizontal="center" wrapText="1"/>
    </xf>
    <xf numFmtId="20" fontId="9" fillId="0" borderId="0" xfId="0" applyNumberFormat="1" applyFont="1" applyBorder="1" applyAlignment="1">
      <alignment vertical="center" wrapText="1"/>
    </xf>
    <xf numFmtId="180" fontId="0" fillId="0" borderId="0" xfId="0" applyNumberFormat="1" applyFont="1" applyAlignment="1">
      <alignment vertical="top" wrapText="1"/>
    </xf>
    <xf numFmtId="0" fontId="0" fillId="0" borderId="0" xfId="0" applyNumberFormat="1" applyFont="1" applyBorder="1" applyAlignment="1">
      <alignment vertical="center" wrapText="1"/>
    </xf>
    <xf numFmtId="180" fontId="0" fillId="0" borderId="0" xfId="24" applyNumberFormat="1" applyFont="1" applyAlignment="1">
      <alignment horizontal="center" vertical="center" wrapText="1"/>
    </xf>
    <xf numFmtId="180" fontId="9" fillId="0" borderId="0" xfId="24" applyNumberFormat="1" applyFont="1" applyAlignment="1">
      <alignment vertical="top" wrapText="1"/>
    </xf>
    <xf numFmtId="180" fontId="9" fillId="0" borderId="0" xfId="0" applyNumberFormat="1" applyFont="1" applyAlignment="1">
      <alignment vertical="top" wrapText="1"/>
    </xf>
    <xf numFmtId="0" fontId="0" fillId="0" borderId="0" xfId="0" applyNumberFormat="1" applyFont="1" applyFill="1" applyBorder="1" applyAlignment="1">
      <alignment vertical="center" wrapText="1"/>
    </xf>
    <xf numFmtId="180" fontId="9" fillId="0" borderId="0" xfId="0" applyNumberFormat="1" applyFont="1" applyAlignment="1">
      <alignment horizontal="right" vertical="top" wrapText="1"/>
    </xf>
    <xf numFmtId="0" fontId="9" fillId="0" borderId="0" xfId="0" applyNumberFormat="1" applyFont="1" applyFill="1" applyBorder="1" applyAlignment="1">
      <alignment vertical="center" wrapText="1"/>
    </xf>
    <xf numFmtId="180" fontId="0" fillId="0" borderId="0" xfId="24" applyNumberFormat="1" applyFont="1" applyAlignment="1">
      <alignment vertical="center" wrapText="1"/>
    </xf>
    <xf numFmtId="0" fontId="0" fillId="0" borderId="0" xfId="0" applyNumberFormat="1" applyFont="1" applyAlignment="1">
      <alignment vertical="center" wrapText="1"/>
    </xf>
    <xf numFmtId="0" fontId="9" fillId="0" borderId="0" xfId="0" applyNumberFormat="1" applyFont="1" applyAlignment="1">
      <alignment vertical="center" wrapText="1"/>
    </xf>
    <xf numFmtId="0" fontId="9" fillId="0" borderId="0" xfId="0" applyFont="1" applyAlignment="1">
      <alignment horizontal="center" vertical="top"/>
    </xf>
    <xf numFmtId="0" fontId="9" fillId="0" borderId="0" xfId="0" applyFont="1" applyAlignment="1">
      <alignment vertical="top"/>
    </xf>
    <xf numFmtId="180" fontId="14" fillId="0" borderId="0" xfId="0" applyNumberFormat="1" applyFont="1" applyAlignment="1">
      <alignment vertical="top" wrapText="1"/>
    </xf>
    <xf numFmtId="3" fontId="0" fillId="0" borderId="0" xfId="0" applyNumberFormat="1" applyFont="1" applyAlignment="1">
      <alignment/>
    </xf>
    <xf numFmtId="0" fontId="9" fillId="0" borderId="0" xfId="0" applyFont="1" applyBorder="1" applyAlignment="1">
      <alignment horizontal="right"/>
    </xf>
    <xf numFmtId="3" fontId="9" fillId="0" borderId="0" xfId="0" applyNumberFormat="1" applyFont="1" applyAlignment="1">
      <alignment horizontal="center" wrapText="1"/>
    </xf>
    <xf numFmtId="3" fontId="0" fillId="0" borderId="0" xfId="0" applyNumberFormat="1" applyFont="1" applyAlignment="1">
      <alignment vertical="top" wrapText="1"/>
    </xf>
    <xf numFmtId="3" fontId="0" fillId="0" borderId="0" xfId="23" applyNumberFormat="1" applyFont="1" applyAlignment="1">
      <alignment/>
    </xf>
    <xf numFmtId="3" fontId="0" fillId="0" borderId="0" xfId="0" applyNumberFormat="1" applyFont="1" applyAlignment="1">
      <alignment vertical="center" wrapText="1"/>
    </xf>
    <xf numFmtId="0" fontId="0" fillId="0" borderId="0" xfId="0" applyAlignment="1">
      <alignment vertical="center"/>
    </xf>
    <xf numFmtId="0" fontId="3" fillId="0" borderId="0" xfId="0" applyFont="1" applyBorder="1" applyAlignment="1">
      <alignment horizontal="left" vertical="top" wrapText="1"/>
    </xf>
    <xf numFmtId="0" fontId="9" fillId="0" borderId="0" xfId="0" applyFont="1" applyFill="1" applyBorder="1" applyAlignment="1">
      <alignment wrapText="1"/>
    </xf>
    <xf numFmtId="0" fontId="0" fillId="0" borderId="0" xfId="0" applyAlignment="1">
      <alignment/>
    </xf>
    <xf numFmtId="3" fontId="0" fillId="0" borderId="0" xfId="23" applyNumberFormat="1" applyFont="1" applyAlignment="1">
      <alignment vertical="center"/>
    </xf>
    <xf numFmtId="0" fontId="9" fillId="0" borderId="0" xfId="0" applyFont="1" applyBorder="1" applyAlignment="1">
      <alignment horizontal="right" vertical="top"/>
    </xf>
    <xf numFmtId="3" fontId="9" fillId="0" borderId="0" xfId="0" applyNumberFormat="1" applyFont="1" applyAlignment="1">
      <alignment vertical="center" wrapText="1"/>
    </xf>
    <xf numFmtId="3" fontId="9" fillId="0" borderId="0" xfId="23" applyNumberFormat="1" applyFont="1" applyAlignment="1">
      <alignment vertical="center"/>
    </xf>
    <xf numFmtId="3" fontId="0" fillId="0" borderId="0" xfId="0" applyNumberFormat="1" applyFont="1" applyAlignment="1">
      <alignment wrapText="1"/>
    </xf>
    <xf numFmtId="3" fontId="0" fillId="0" borderId="0" xfId="23" applyNumberFormat="1" applyFont="1" applyAlignment="1">
      <alignment/>
    </xf>
    <xf numFmtId="3" fontId="0" fillId="0" borderId="0" xfId="0" applyNumberFormat="1" applyFont="1" applyAlignment="1">
      <alignment horizontal="right" wrapText="1"/>
    </xf>
    <xf numFmtId="3" fontId="9" fillId="0" borderId="0" xfId="23" applyNumberFormat="1" applyFont="1" applyAlignment="1">
      <alignment/>
    </xf>
    <xf numFmtId="180" fontId="0" fillId="0" borderId="0" xfId="23" applyNumberFormat="1" applyFont="1" applyAlignment="1">
      <alignment vertical="top" wrapText="1"/>
    </xf>
    <xf numFmtId="3" fontId="9" fillId="0" borderId="0" xfId="0" applyNumberFormat="1" applyFont="1" applyAlignment="1">
      <alignment horizontal="right" vertical="top" wrapText="1"/>
    </xf>
    <xf numFmtId="3" fontId="9" fillId="0" borderId="0" xfId="0" applyNumberFormat="1" applyFont="1" applyAlignment="1">
      <alignment/>
    </xf>
    <xf numFmtId="0" fontId="0" fillId="0" borderId="0" xfId="0" applyFont="1" applyAlignment="1">
      <alignment horizontal="center" wrapText="1"/>
    </xf>
    <xf numFmtId="3" fontId="0" fillId="0" borderId="0" xfId="0" applyNumberFormat="1" applyFont="1" applyAlignment="1">
      <alignment horizontal="right"/>
    </xf>
    <xf numFmtId="0" fontId="9" fillId="0" borderId="0" xfId="0" applyFont="1" applyAlignment="1">
      <alignment horizontal="left" vertical="center"/>
    </xf>
    <xf numFmtId="0" fontId="0" fillId="0" borderId="0" xfId="0" applyFont="1" applyFill="1" applyBorder="1" applyAlignment="1">
      <alignment horizontal="left" vertical="top" wrapText="1"/>
    </xf>
    <xf numFmtId="0" fontId="0" fillId="0" borderId="0" xfId="0" applyNumberFormat="1" applyBorder="1" applyAlignment="1">
      <alignment horizontal="right" vertical="top"/>
    </xf>
    <xf numFmtId="0" fontId="3" fillId="0" borderId="0" xfId="0" applyFont="1" applyBorder="1" applyAlignment="1">
      <alignment vertical="center" wrapText="1"/>
    </xf>
    <xf numFmtId="0" fontId="9" fillId="0" borderId="0" xfId="0" applyNumberFormat="1" applyFont="1" applyBorder="1" applyAlignment="1">
      <alignment horizontal="center" vertical="top" wrapText="1"/>
    </xf>
    <xf numFmtId="0" fontId="0" fillId="0" borderId="0" xfId="0" applyNumberFormat="1" applyBorder="1" applyAlignment="1">
      <alignment horizontal="center" vertical="top"/>
    </xf>
    <xf numFmtId="0" fontId="0" fillId="0" borderId="0" xfId="0" applyAlignment="1">
      <alignment horizontal="center" vertical="top" wrapText="1"/>
    </xf>
    <xf numFmtId="3" fontId="0" fillId="0" borderId="0" xfId="0" applyNumberFormat="1" applyAlignment="1">
      <alignment/>
    </xf>
    <xf numFmtId="180" fontId="0" fillId="0" borderId="0" xfId="22" applyNumberFormat="1" applyAlignment="1">
      <alignment/>
    </xf>
    <xf numFmtId="180" fontId="0" fillId="0" borderId="0" xfId="0" applyNumberFormat="1" applyAlignment="1">
      <alignment/>
    </xf>
    <xf numFmtId="0" fontId="0" fillId="0" borderId="0" xfId="0" applyNumberFormat="1" applyFill="1" applyBorder="1" applyAlignment="1">
      <alignment horizontal="right" vertical="top"/>
    </xf>
    <xf numFmtId="0" fontId="9" fillId="0" borderId="0" xfId="0" applyFont="1" applyAlignment="1">
      <alignment horizontal="left" vertical="top" wrapText="1"/>
    </xf>
    <xf numFmtId="0" fontId="9" fillId="0" borderId="0" xfId="0" applyFont="1" applyAlignment="1">
      <alignment horizontal="left"/>
    </xf>
    <xf numFmtId="0" fontId="0" fillId="0" borderId="0" xfId="0" applyNumberFormat="1" applyFont="1" applyBorder="1" applyAlignment="1">
      <alignment horizontal="right" vertical="top"/>
    </xf>
    <xf numFmtId="0" fontId="9" fillId="0" borderId="0" xfId="0" applyNumberFormat="1" applyFont="1" applyBorder="1" applyAlignment="1">
      <alignment horizontal="right" vertical="top"/>
    </xf>
    <xf numFmtId="0" fontId="0" fillId="0" borderId="0" xfId="0" applyFont="1" applyAlignment="1">
      <alignment horizontal="center"/>
    </xf>
    <xf numFmtId="0" fontId="0" fillId="0" borderId="0" xfId="0" applyNumberFormat="1" applyFont="1" applyFill="1" applyBorder="1" applyAlignment="1">
      <alignment horizontal="right" vertical="top"/>
    </xf>
    <xf numFmtId="0" fontId="9" fillId="0" borderId="4" xfId="0" applyFont="1" applyFill="1" applyBorder="1" applyAlignment="1">
      <alignment horizontal="left"/>
    </xf>
    <xf numFmtId="0" fontId="9" fillId="0" borderId="0" xfId="0" applyFont="1" applyAlignment="1">
      <alignment vertical="center" wrapText="1"/>
    </xf>
    <xf numFmtId="0" fontId="0" fillId="0" borderId="0" xfId="0" applyNumberFormat="1" applyFont="1" applyFill="1" applyBorder="1" applyAlignment="1">
      <alignment horizontal="right" vertical="center"/>
    </xf>
    <xf numFmtId="0" fontId="0" fillId="0" borderId="0" xfId="0" applyNumberFormat="1" applyFont="1" applyAlignment="1">
      <alignment/>
    </xf>
    <xf numFmtId="0" fontId="0" fillId="0" borderId="0" xfId="0" applyNumberFormat="1" applyFont="1" applyAlignment="1">
      <alignment horizontal="center"/>
    </xf>
    <xf numFmtId="3" fontId="3" fillId="0" borderId="0" xfId="0" applyNumberFormat="1" applyFont="1" applyBorder="1" applyAlignment="1">
      <alignment horizontal="center" vertical="top" wrapText="1"/>
    </xf>
    <xf numFmtId="180" fontId="3" fillId="0" borderId="1" xfId="25" applyNumberFormat="1" applyFont="1" applyBorder="1" applyAlignment="1">
      <alignment horizontal="center" vertical="center" wrapText="1"/>
    </xf>
    <xf numFmtId="0" fontId="9" fillId="0" borderId="2" xfId="0" applyFont="1" applyBorder="1" applyAlignment="1">
      <alignment horizontal="left" vertical="top" wrapText="1"/>
    </xf>
    <xf numFmtId="0" fontId="0" fillId="0" borderId="0" xfId="0" applyBorder="1" applyAlignment="1">
      <alignment horizontal="left" vertical="top" wrapText="1"/>
    </xf>
    <xf numFmtId="0" fontId="0" fillId="0" borderId="0" xfId="0" applyFont="1" applyAlignment="1">
      <alignment horizontal="center" vertical="center" wrapText="1"/>
    </xf>
    <xf numFmtId="0" fontId="6"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Font="1" applyAlignment="1">
      <alignment vertical="center" wrapText="1"/>
    </xf>
    <xf numFmtId="0" fontId="9" fillId="0" borderId="0" xfId="0" applyFont="1" applyAlignment="1">
      <alignment horizontal="center" wrapText="1"/>
    </xf>
    <xf numFmtId="0" fontId="0" fillId="0" borderId="0" xfId="0" applyBorder="1" applyAlignment="1">
      <alignment horizontal="center" wrapText="1"/>
    </xf>
    <xf numFmtId="0" fontId="9" fillId="0" borderId="0" xfId="0" applyFont="1" applyAlignment="1">
      <alignment horizontal="center"/>
    </xf>
    <xf numFmtId="0" fontId="9" fillId="0" borderId="0" xfId="0" applyFont="1" applyBorder="1" applyAlignment="1">
      <alignment horizontal="center" wrapText="1"/>
    </xf>
    <xf numFmtId="0" fontId="9" fillId="0" borderId="0" xfId="0" applyFont="1" applyAlignment="1">
      <alignment horizontal="center" vertical="top" wrapText="1"/>
    </xf>
    <xf numFmtId="3" fontId="9" fillId="0" borderId="0" xfId="0" applyNumberFormat="1" applyFont="1" applyAlignment="1">
      <alignment vertical="top" wrapText="1"/>
    </xf>
    <xf numFmtId="0" fontId="9" fillId="0" borderId="0" xfId="0" applyFont="1" applyAlignment="1">
      <alignment vertical="top" wrapText="1"/>
    </xf>
    <xf numFmtId="0" fontId="9" fillId="0" borderId="0" xfId="0" applyFont="1" applyBorder="1" applyAlignment="1">
      <alignment horizontal="center" vertical="top" wrapText="1"/>
    </xf>
    <xf numFmtId="0" fontId="9" fillId="0" borderId="0" xfId="0" applyFont="1" applyBorder="1" applyAlignment="1">
      <alignment vertical="center" wrapText="1"/>
    </xf>
    <xf numFmtId="0" fontId="9" fillId="0" borderId="0" xfId="0" applyFont="1" applyBorder="1" applyAlignment="1">
      <alignment horizontal="left" vertical="top" wrapText="1"/>
    </xf>
    <xf numFmtId="0" fontId="0" fillId="0" borderId="0" xfId="0" applyFont="1" applyBorder="1" applyAlignment="1">
      <alignment horizontal="center" wrapText="1"/>
    </xf>
    <xf numFmtId="0" fontId="9" fillId="0" borderId="4" xfId="0" applyFont="1" applyFill="1" applyBorder="1" applyAlignment="1">
      <alignment horizontal="left" wrapText="1"/>
    </xf>
    <xf numFmtId="0" fontId="3" fillId="0" borderId="0" xfId="0" applyFont="1" applyBorder="1" applyAlignment="1">
      <alignment vertical="center" wrapText="1"/>
    </xf>
    <xf numFmtId="0" fontId="0" fillId="0" borderId="0" xfId="0" applyNumberFormat="1" applyBorder="1" applyAlignment="1">
      <alignment vertical="center"/>
    </xf>
    <xf numFmtId="0" fontId="0" fillId="0" borderId="0" xfId="0" applyNumberFormat="1" applyAlignment="1">
      <alignment vertical="center"/>
    </xf>
    <xf numFmtId="0" fontId="10" fillId="0" borderId="0" xfId="0" applyNumberFormat="1" applyFont="1" applyBorder="1" applyAlignment="1">
      <alignment vertical="center" wrapText="1"/>
    </xf>
    <xf numFmtId="0" fontId="9" fillId="0" borderId="0" xfId="0" applyFont="1" applyBorder="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vertical="center"/>
    </xf>
  </cellXfs>
  <cellStyles count="28">
    <cellStyle name="Normal" xfId="0"/>
    <cellStyle name="Comma" xfId="15"/>
    <cellStyle name="Comma [0]" xfId="16"/>
    <cellStyle name="Comma [0]_ADMINISTRATION - 2003 Work Plan v2 20Sep" xfId="17"/>
    <cellStyle name="Comma [0]_Advocacy Work Plan 2003 v4 20Sep" xfId="18"/>
    <cellStyle name="Comma [0]_GDF work plan 2003 draft v5 20Sept" xfId="19"/>
    <cellStyle name="Comma [0]_PAR-GDF-ADV-ADM work plan 2003 v2 20 Sep" xfId="20"/>
    <cellStyle name="Comma [0]_PARTNERSHIP - 2003 Work Plan v4 20 Sep" xfId="21"/>
    <cellStyle name="Comma_ADMINISTRATION - 2003 Work Plan v2 20Sep" xfId="22"/>
    <cellStyle name="Comma_Advocacy Work Plan 2003 v4 20Sep" xfId="23"/>
    <cellStyle name="Comma_GDF work plan 2003 draft v5 20Sept" xfId="24"/>
    <cellStyle name="Comma_PAR-GDF-ADV-ADM work plan 2003 v2 20 Sep" xfId="25"/>
    <cellStyle name="Comma_PARTNERSHIP - 2003 Work Plan v4 20 Sep" xfId="26"/>
    <cellStyle name="Currency" xfId="27"/>
    <cellStyle name="Currency [0]" xfId="28"/>
    <cellStyle name="Currency [0]_ADMINISTRATION - 2003 Work Plan v2 20Sep" xfId="29"/>
    <cellStyle name="Currency [0]_Advocacy Work Plan 2003 v4 20Sep" xfId="30"/>
    <cellStyle name="Currency [0]_GDF work plan 2003 draft v5 20Sept" xfId="31"/>
    <cellStyle name="Currency [0]_PAR-GDF-ADV-ADM work plan 2003 v2 20 Sep" xfId="32"/>
    <cellStyle name="Currency [0]_PARTNERSHIP - 2003 Work Plan v4 20 Sep" xfId="33"/>
    <cellStyle name="Currency_ADMINISTRATION - 2003 Work Plan v2 20Sep" xfId="34"/>
    <cellStyle name="Currency_Advocacy Work Plan 2003 v4 20Sep" xfId="35"/>
    <cellStyle name="Currency_GDF work plan 2003 draft v5 20Sept" xfId="36"/>
    <cellStyle name="Currency_PAR-GDF-ADV-ADM work plan 2003 v2 20 Sep" xfId="37"/>
    <cellStyle name="Currency_PARTNERSHIP - 2003 Work Plan v4 20 Sep" xfId="38"/>
    <cellStyle name="Followed Hyperlink" xfId="39"/>
    <cellStyle name="Hyperlink" xfId="40"/>
    <cellStyle name="Percent"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dvocacy%20Work%20Plan%202003%20v4%2020Se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NT\Profiles\abrahanl\Personal\PARTNERSHIP%20SECRETARIAT%20-%202003%20Work%20Plan%2028Sept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DF%20work%20plan%202003%20draft%20v5%2020Sep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DMINISTRATION%20-%202003%20Work%20Plan%20v2%2020Se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ARTNERSHIP%20-%202003%20Work%20Plan%20v4%2020%20Se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V AND COMM"/>
      <sheetName val="ANNEX 3"/>
      <sheetName val="SOURCES OF FUNDS"/>
    </sheetNames>
    <sheetDataSet>
      <sheetData sheetId="0">
        <row r="8">
          <cell r="B8" t="str">
            <v>1.  Identify advocacy and communications priorities for the Stop TB Partnership at global and regional levels</v>
          </cell>
        </row>
        <row r="9">
          <cell r="B9" t="str">
            <v>2.  Plan, organize and coordinate advocacy &amp; communications activities to support the global  Stop TB mission</v>
          </cell>
        </row>
        <row r="10">
          <cell r="B10" t="str">
            <v>3.  Develop mechanisms to address information needs of Stop TB Partners</v>
          </cell>
        </row>
        <row r="11">
          <cell r="B11" t="str">
            <v>4.  Develop mechanisms to provide advocacy &amp; communications support at country level </v>
          </cell>
        </row>
        <row r="12">
          <cell r="B12" t="str">
            <v>5.  Develop and implement partnership mechanisms to evaluate the effectiveness of advocacy &amp; communications efforts</v>
          </cell>
        </row>
        <row r="15">
          <cell r="B15" t="str">
            <v>1.1  Strategic guidance for advocacy and communications</v>
          </cell>
        </row>
        <row r="17">
          <cell r="B17" t="str">
            <v>1.2  Media and political advocacy</v>
          </cell>
        </row>
        <row r="27">
          <cell r="B27" t="str">
            <v>2.2  Public awareness and information dissemination</v>
          </cell>
        </row>
        <row r="34">
          <cell r="B34" t="str">
            <v>3.1  Information mechanism/IT support</v>
          </cell>
        </row>
        <row r="41">
          <cell r="B41" t="str">
            <v>4.1  Community mobilization to support DOTS expansion</v>
          </cell>
        </row>
        <row r="49">
          <cell r="B49" t="str">
            <v>5.1  Evaluation, assessment and documentation</v>
          </cell>
        </row>
      </sheetData>
      <sheetData sheetId="1">
        <row r="12">
          <cell r="BK12">
            <v>27119.999999999996</v>
          </cell>
          <cell r="BL12">
            <v>146900</v>
          </cell>
        </row>
        <row r="22">
          <cell r="BK22">
            <v>47459.99999999999</v>
          </cell>
          <cell r="BL22">
            <v>451999.99999999994</v>
          </cell>
        </row>
        <row r="24">
          <cell r="B24" t="str">
            <v>2.1  World TB Day </v>
          </cell>
        </row>
        <row r="34">
          <cell r="BK34">
            <v>44748</v>
          </cell>
          <cell r="BL34">
            <v>175149.99999999997</v>
          </cell>
        </row>
        <row r="50">
          <cell r="BK50">
            <v>26442</v>
          </cell>
          <cell r="BL50">
            <v>158200</v>
          </cell>
        </row>
        <row r="67">
          <cell r="BK67">
            <v>261707.99999999994</v>
          </cell>
          <cell r="BL67">
            <v>237300</v>
          </cell>
        </row>
        <row r="83">
          <cell r="BK83">
            <v>70511.99999999999</v>
          </cell>
          <cell r="BL83">
            <v>316399.99999999994</v>
          </cell>
        </row>
        <row r="91">
          <cell r="BK91">
            <v>40680</v>
          </cell>
          <cell r="BL91">
            <v>5649.999999999999</v>
          </cell>
        </row>
        <row r="93">
          <cell r="BK93">
            <v>518669.99999999994</v>
          </cell>
          <cell r="BL93">
            <v>1491600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TNERSHIP"/>
      <sheetName val="ANNEX 1"/>
    </sheetNames>
    <sheetDataSet>
      <sheetData sheetId="1">
        <row r="18">
          <cell r="BO18">
            <v>138311.99999999997</v>
          </cell>
          <cell r="BP18">
            <v>976320</v>
          </cell>
        </row>
        <row r="29">
          <cell r="BO29">
            <v>63731.99999999999</v>
          </cell>
          <cell r="BP29">
            <v>248599.99999999997</v>
          </cell>
        </row>
        <row r="40">
          <cell r="BO40">
            <v>65087.99999999999</v>
          </cell>
          <cell r="BP40">
            <v>90399.99999999999</v>
          </cell>
        </row>
        <row r="51">
          <cell r="BO51">
            <v>51527.99999999999</v>
          </cell>
          <cell r="BP51">
            <v>53675</v>
          </cell>
        </row>
        <row r="64">
          <cell r="BO64">
            <v>97631.99999999999</v>
          </cell>
          <cell r="BP64">
            <v>39550</v>
          </cell>
        </row>
        <row r="73">
          <cell r="BO73">
            <v>50171.99999999999</v>
          </cell>
          <cell r="BP73">
            <v>33899.99999999999</v>
          </cell>
        </row>
        <row r="87">
          <cell r="BO87">
            <v>143735.99999999997</v>
          </cell>
          <cell r="BP87">
            <v>31075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DF"/>
      <sheetName val="ANNEX 2"/>
      <sheetName val="SOURCES OF FUNDS"/>
    </sheetNames>
    <sheetDataSet>
      <sheetData sheetId="0">
        <row r="7">
          <cell r="B7" t="str">
            <v>1.  Facilitate DOTS expansion: supply 2.8 million patient treatments</v>
          </cell>
        </row>
        <row r="8">
          <cell r="B8" t="str">
            <v>2.  Catalyse improvements in national and international TB drug manufacturing and rational use</v>
          </cell>
        </row>
        <row r="9">
          <cell r="B9" t="str">
            <v>3.  Facilitate improvements in monitoring of DOTS programmes</v>
          </cell>
        </row>
        <row r="10">
          <cell r="B10" t="str">
            <v>4.  Facilitate improvements in drug management in DOTS programmes</v>
          </cell>
        </row>
        <row r="11">
          <cell r="B11" t="str">
            <v>5.  Expand the GDF scope to include products for diagnosis of TB, and treatment of Malaria and TB-HIV</v>
          </cell>
        </row>
        <row r="13">
          <cell r="B13" t="str">
            <v>Products and Activities</v>
          </cell>
        </row>
        <row r="15">
          <cell r="B15" t="str">
            <v>1.1  Demand assessment and demand creation for GDF services (grants and direct procurement)</v>
          </cell>
        </row>
        <row r="16">
          <cell r="B16" t="str">
            <v>Assess demand for first line TB drugs and resource gaps in GDF priority countries</v>
          </cell>
        </row>
        <row r="17">
          <cell r="B17" t="str">
            <v>Establish procedures for use of Direct Procurement by international agencies including GFATM, World Bank, regional banks and other major donors</v>
          </cell>
        </row>
        <row r="18">
          <cell r="B18" t="str">
            <v>Coordinate applications with GFATM secretariat</v>
          </cell>
        </row>
        <row r="19">
          <cell r="B19" t="str">
            <v>Assess demand for diagnostics</v>
          </cell>
        </row>
        <row r="20">
          <cell r="B20" t="str">
            <v>Invite applications to GDF grants for first line TB drugs and diagnostics, and for direct procurement</v>
          </cell>
        </row>
        <row r="21">
          <cell r="B21" t="str">
            <v>Assess demand for second line drugs in collaboration with GLC</v>
          </cell>
        </row>
        <row r="22">
          <cell r="B22" t="str">
            <v>Collaborate with GLC in applications and review for second line drugs</v>
          </cell>
        </row>
        <row r="24">
          <cell r="B24" t="str">
            <v>1.2  Application and review process for GDF grants </v>
          </cell>
        </row>
        <row r="25">
          <cell r="B25" t="str">
            <v>Accept applications for first line TB drugs (and diagnostics) and applications for direct procurement</v>
          </cell>
        </row>
        <row r="26">
          <cell r="B26" t="str">
            <v>Screening of applications for grants and direct procurement</v>
          </cell>
        </row>
        <row r="27">
          <cell r="B27" t="str">
            <v>Review of grant applications by GDF technical review committee</v>
          </cell>
        </row>
        <row r="28">
          <cell r="B28" t="str">
            <v>Country visits</v>
          </cell>
        </row>
        <row r="29">
          <cell r="B29" t="str">
            <v>Grant agreements</v>
          </cell>
        </row>
        <row r="30">
          <cell r="B30" t="str">
            <v>Develop application mechanism for TB diagnostics</v>
          </cell>
        </row>
        <row r="32">
          <cell r="B32" t="str">
            <v>1.3  Whitelist of pre-qualified manufacturers of quality TB products</v>
          </cell>
        </row>
        <row r="33">
          <cell r="B33" t="str">
            <v>Publication of first whitelist of pre-qualified TB manufacturers through 2001 GDF-EDM/QSM project</v>
          </cell>
        </row>
        <row r="34">
          <cell r="B34" t="str">
            <v>Issue second General Procurement Notice inviting expressions of interest (EOI) to supply TB products</v>
          </cell>
        </row>
        <row r="35">
          <cell r="B35" t="str">
            <v>Receipt of EOIs and issuance of Guidelines for Dossier Submission by EDM/QSM</v>
          </cell>
        </row>
        <row r="36">
          <cell r="B36" t="str">
            <v>Review of product dossiers from suppliers by EDM/QSM</v>
          </cell>
        </row>
        <row r="37">
          <cell r="B37" t="str">
            <v>GMP physical site audits of eligible manufacturers</v>
          </cell>
        </row>
        <row r="38">
          <cell r="B38" t="str">
            <v>Preparation and publication of updated whitelist of pre-qualified TB manufacturers</v>
          </cell>
        </row>
        <row r="39">
          <cell r="B39" t="str">
            <v>Coordination with QSM</v>
          </cell>
        </row>
        <row r="41">
          <cell r="B41" t="str">
            <v>1.4  Coordination of GDF supply agents and monitoring agents</v>
          </cell>
        </row>
        <row r="42">
          <cell r="B42" t="str">
            <v>Regular communication and video conferences with GDF contractual partners for supply and monitoring</v>
          </cell>
        </row>
        <row r="43">
          <cell r="B43" t="str">
            <v>Super Team' meetings between GDF secretariat and contractual partners for supply and monitoring</v>
          </cell>
        </row>
        <row r="44">
          <cell r="B44" t="str">
            <v>Contracts and extensions of contracts with GDF supply agents and monitoring agents</v>
          </cell>
        </row>
        <row r="45">
          <cell r="B45" t="str">
            <v>Financial and technical reports from procurement agent and monitoring agents</v>
          </cell>
        </row>
        <row r="47">
          <cell r="B47" t="str">
            <v>1.5  Grants of first line TB drugs for GDF</v>
          </cell>
        </row>
        <row r="48">
          <cell r="B48" t="str">
            <v>Issue tender</v>
          </cell>
        </row>
        <row r="49">
          <cell r="B49" t="str">
            <v>Adjudication of bids</v>
          </cell>
        </row>
        <row r="50">
          <cell r="B50" t="str">
            <v>Selection and appointment of suppliers (split order)</v>
          </cell>
        </row>
        <row r="51">
          <cell r="B51" t="str">
            <v>Establish stockpile(s) of GDF products</v>
          </cell>
        </row>
        <row r="52">
          <cell r="B52" t="str">
            <v>Place orders with procurement agent</v>
          </cell>
        </row>
        <row r="53">
          <cell r="B53" t="str">
            <v>Quality control and pre shipment inspection</v>
          </cell>
        </row>
        <row r="54">
          <cell r="B54" t="str">
            <v>Shipping/freight to countries</v>
          </cell>
        </row>
        <row r="56">
          <cell r="B56" t="str">
            <v>2.1  Global TB drug market survey</v>
          </cell>
        </row>
        <row r="57">
          <cell r="B57" t="str">
            <v>Modify drug market survey questionnaire</v>
          </cell>
        </row>
        <row r="58">
          <cell r="B58" t="str">
            <v>Identify contractual partner to conduct survey on behalf of GDF</v>
          </cell>
        </row>
        <row r="59">
          <cell r="B59" t="str">
            <v>Distribute survey and follow up with countries and regions</v>
          </cell>
        </row>
        <row r="60">
          <cell r="B60" t="str">
            <v>Collect, screen and clean responses</v>
          </cell>
        </row>
        <row r="61">
          <cell r="B61" t="str">
            <v>Analyse responses</v>
          </cell>
        </row>
        <row r="62">
          <cell r="B62" t="str">
            <v>Publish results</v>
          </cell>
        </row>
        <row r="64">
          <cell r="B64" t="str">
            <v>2.2  Product packaging development</v>
          </cell>
        </row>
        <row r="65">
          <cell r="B65" t="str">
            <v>Operational research to collect an evidence base on the impact of various types of innovative packaging on drug logistics, rational use by health workers and patient compliance</v>
          </cell>
        </row>
        <row r="66">
          <cell r="B66" t="str">
            <v>Reformulation and repackaging of 2 and 4 FDCs for use in intermittent regimens</v>
          </cell>
        </row>
        <row r="68">
          <cell r="B68" t="str">
            <v>3.1  GDF monitoring to ensure compliance with GDF terms and conditions</v>
          </cell>
        </row>
        <row r="69">
          <cell r="B69" t="str">
            <v>Development of standardised assessment tool for DOTS monitoring, including GDF indicators</v>
          </cell>
        </row>
        <row r="70">
          <cell r="B70" t="str">
            <v>Database and planner of GDF monitoring missions</v>
          </cell>
        </row>
        <row r="71">
          <cell r="B71" t="str">
            <v>Participate in monitoring missions to GDF supported countries</v>
          </cell>
        </row>
        <row r="72">
          <cell r="B72" t="str">
            <v>Monitoring reports assessed by GDF desk audit agency</v>
          </cell>
        </row>
        <row r="73">
          <cell r="B73" t="str">
            <v>Review by TRC of monitoring reports</v>
          </cell>
        </row>
        <row r="74">
          <cell r="B74" t="str">
            <v>Grant agreements with countries for years 2 and 3 of support</v>
          </cell>
        </row>
        <row r="76">
          <cell r="B76" t="str">
            <v>4.1  Strengthened national TB drug management</v>
          </cell>
        </row>
        <row r="77">
          <cell r="B77" t="str">
            <v>Strategy developed in collaboration with DOTS expansion working group to promote in-country TB drug management</v>
          </cell>
        </row>
        <row r="78">
          <cell r="B78" t="str">
            <v>Facilitate incorporation of drug management plans into DOTS expansion plans</v>
          </cell>
        </row>
        <row r="79">
          <cell r="B79" t="str">
            <v>Monitor implementation of TB drug management plans</v>
          </cell>
        </row>
        <row r="80">
          <cell r="B80" t="str">
            <v>Develop collaborative plan with EDM to promote use of the GDF or FDC regimens by NTP programmes</v>
          </cell>
        </row>
        <row r="81">
          <cell r="B81" t="str">
            <v>Establish and field test a TB drug flow critical path including all aspects of drug management, to be used by NTP control programmes for improving TB drug management</v>
          </cell>
        </row>
        <row r="82">
          <cell r="B82" t="str">
            <v>Regional TB drug management meetings in at least four regions</v>
          </cell>
        </row>
        <row r="85">
          <cell r="B85" t="str">
            <v>5.1  Pre-qualification of suppliers of diagnostics equipment and non-consumables</v>
          </cell>
        </row>
        <row r="86">
          <cell r="B86" t="str">
            <v>Determine specifications of diagnostics products to be supplied by GDF</v>
          </cell>
        </row>
        <row r="87">
          <cell r="B87" t="str">
            <v>Issue of General Procurement Notice inviting EOIs to supply TB diagnostics products</v>
          </cell>
        </row>
        <row r="88">
          <cell r="B88" t="str">
            <v>Receipt of EOIs and issuance of Guidelines for Dossier Submission </v>
          </cell>
        </row>
        <row r="89">
          <cell r="B89" t="str">
            <v>Receipt of completed product dossiers from interested suppliers and review of dossiers </v>
          </cell>
        </row>
        <row r="90">
          <cell r="B90" t="str">
            <v>Arrangement and execution of GMP Physical site audits of eligible manufacturers</v>
          </cell>
        </row>
        <row r="91">
          <cell r="B91" t="str">
            <v>Preparation and publication of First Whitelist of pre-qualified manufacturers of TB diagnostics and non-consumables</v>
          </cell>
        </row>
        <row r="93">
          <cell r="B93" t="str">
            <v>5.2  An expanded GDF catalogue to include products for the diagnosis of TB, and treatment of malaria and TB-HIV</v>
          </cell>
        </row>
        <row r="94">
          <cell r="B94" t="str">
            <v>Complete risk assessment/feasibility study for expanded scope of the GDF</v>
          </cell>
        </row>
        <row r="95">
          <cell r="B95" t="str">
            <v>Identify products, specifications, sources, estimated supply needs and funding sources</v>
          </cell>
        </row>
        <row r="96">
          <cell r="B96" t="str">
            <v>Tender for products</v>
          </cell>
        </row>
        <row r="97">
          <cell r="B97" t="str">
            <v>Procurement, quality control and supply</v>
          </cell>
        </row>
        <row r="99">
          <cell r="B99" t="str">
            <v>6.1  GDF Advocacy and Resource Mobilization</v>
          </cell>
        </row>
        <row r="100">
          <cell r="B100" t="str">
            <v>Branding of GDF </v>
          </cell>
        </row>
        <row r="101">
          <cell r="B101" t="str">
            <v>Presentations on GDF to key stakeholders</v>
          </cell>
        </row>
        <row r="102">
          <cell r="B102" t="str">
            <v>Publish GDF newsletter - 2 issues</v>
          </cell>
        </row>
        <row r="103">
          <cell r="B103" t="str">
            <v>GDF advocacy pack (fact sheets, CD, video)</v>
          </cell>
        </row>
        <row r="104">
          <cell r="B104" t="str">
            <v>Enhancement of GDF website</v>
          </cell>
        </row>
        <row r="106">
          <cell r="B106" t="str">
            <v>7.1  GDF internal management</v>
          </cell>
        </row>
        <row r="107">
          <cell r="B107" t="str">
            <v>Management of GDF resources, products and activities</v>
          </cell>
        </row>
        <row r="108">
          <cell r="B108" t="str">
            <v>Preparation of annual workplans and budgets</v>
          </cell>
        </row>
        <row r="109">
          <cell r="B109" t="str">
            <v>Semi-annual reports and interim financial reports on GDF progress and performance</v>
          </cell>
        </row>
        <row r="110">
          <cell r="B110" t="str">
            <v>Information management </v>
          </cell>
        </row>
        <row r="111">
          <cell r="B111" t="str">
            <v>Development of standard operating procedures for GDFactivities</v>
          </cell>
        </row>
        <row r="112">
          <cell r="B112" t="str">
            <v>Operational research to reduce lead time for  GDF activites</v>
          </cell>
        </row>
      </sheetData>
      <sheetData sheetId="1">
        <row r="18">
          <cell r="I18">
            <v>54917.99999999999</v>
          </cell>
          <cell r="J18">
            <v>67799.99999999999</v>
          </cell>
        </row>
        <row r="32">
          <cell r="I32">
            <v>134244</v>
          </cell>
          <cell r="J32">
            <v>129949.99999999999</v>
          </cell>
        </row>
        <row r="47">
          <cell r="I47">
            <v>31187.999999999996</v>
          </cell>
          <cell r="J47">
            <v>350299.99999999994</v>
          </cell>
        </row>
        <row r="59">
          <cell r="I59">
            <v>62375.99999999999</v>
          </cell>
          <cell r="J59">
            <v>467706.99999999994</v>
          </cell>
        </row>
        <row r="77">
          <cell r="I77">
            <v>176280</v>
          </cell>
          <cell r="J77">
            <v>40089800</v>
          </cell>
        </row>
        <row r="90">
          <cell r="I90">
            <v>25764</v>
          </cell>
          <cell r="J90">
            <v>62149.99999999999</v>
          </cell>
        </row>
        <row r="97">
          <cell r="I97">
            <v>27119.999999999996</v>
          </cell>
          <cell r="J97">
            <v>0</v>
          </cell>
        </row>
        <row r="110">
          <cell r="I110">
            <v>121361.99999999999</v>
          </cell>
          <cell r="J110">
            <v>56500</v>
          </cell>
        </row>
        <row r="123">
          <cell r="I123">
            <v>65087.99999999999</v>
          </cell>
          <cell r="J123">
            <v>22600</v>
          </cell>
        </row>
        <row r="138">
          <cell r="I138">
            <v>27119.999999999996</v>
          </cell>
          <cell r="J138">
            <v>129949.99999999999</v>
          </cell>
        </row>
        <row r="147">
          <cell r="I147">
            <v>52205.99999999999</v>
          </cell>
          <cell r="J147">
            <v>0</v>
          </cell>
        </row>
        <row r="162">
          <cell r="I162">
            <v>46104</v>
          </cell>
          <cell r="J162">
            <v>113000</v>
          </cell>
        </row>
        <row r="173">
          <cell r="I173">
            <v>183059.99999999997</v>
          </cell>
          <cell r="J173">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DMINISTRATION"/>
      <sheetName val="ANNEX 4"/>
      <sheetName val="SOURCES OF FUND"/>
    </sheetNames>
    <sheetDataSet>
      <sheetData sheetId="0">
        <row r="7">
          <cell r="B7" t="str">
            <v>1.  To facilitate the management of the Global Partnership through the support of its governing structures</v>
          </cell>
        </row>
        <row r="10">
          <cell r="B10" t="str">
            <v>1.1  Administrative and  logistical management of the partnership</v>
          </cell>
        </row>
      </sheetData>
      <sheetData sheetId="2">
        <row r="15">
          <cell r="BO15">
            <v>386460</v>
          </cell>
          <cell r="BP15">
            <v>50849.99999999999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TNERSHIP"/>
      <sheetName val="ANNEX 1"/>
      <sheetName val="SOURCES OF FUNDS"/>
    </sheetNames>
    <sheetDataSet>
      <sheetData sheetId="0">
        <row r="7">
          <cell r="B7" t="str">
            <v>1.  To sustain and enhance the global partnership to Stop TB</v>
          </cell>
        </row>
        <row r="8">
          <cell r="B8" t="str">
            <v>2.  To establish and expand regional and national partnerships</v>
          </cell>
        </row>
        <row r="9">
          <cell r="B9" t="str">
            <v>3.  To increase synergy of output between the Working Groups in support of reaching the Global Plan 2005 targets</v>
          </cell>
        </row>
        <row r="10">
          <cell r="B10" t="str">
            <v>4.  To stimulate and support current and new partners to contribute towards reaching the 2005 Global Plan targets</v>
          </cell>
        </row>
        <row r="11">
          <cell r="B11" t="str">
            <v>5.  To monitor the progress of the Global Plan to Stop TB</v>
          </cell>
        </row>
        <row r="12">
          <cell r="B12" t="str">
            <v>6.  To increase the flow of resources in support of reaching the Global Plan targets</v>
          </cell>
        </row>
        <row r="15">
          <cell r="B15" t="str">
            <v>1.1    Enhance performance of global partners</v>
          </cell>
        </row>
        <row r="20">
          <cell r="B20" t="str">
            <v>2.1  Functional expanded regional partnerships</v>
          </cell>
        </row>
        <row r="26">
          <cell r="B26" t="str">
            <v>2.2  Functional expanded national partnerships in all 22 HBC</v>
          </cell>
        </row>
        <row r="32">
          <cell r="B32" t="str">
            <v>3.1  Joint outputs of all Working Groups in support of reaching the Global Plan 2005 targets</v>
          </cell>
        </row>
        <row r="37">
          <cell r="B37" t="str">
            <v>4.1  Contributions of current and new partners are in line with the reaching of the 2005 Global Plan targets </v>
          </cell>
        </row>
        <row r="44">
          <cell r="B44" t="str">
            <v>5.1  Annual Status Report on the progress of the Global Plan to Stop TB</v>
          </cell>
        </row>
        <row r="48">
          <cell r="B48" t="str">
            <v>6.1  Increase of resource flow to meet the Global Plan targets </v>
          </cell>
        </row>
        <row r="54">
          <cell r="B54" t="str">
            <v>Facilitating financing of partnership and working groups activites through various channels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P38"/>
  <sheetViews>
    <sheetView workbookViewId="0" topLeftCell="A1">
      <selection activeCell="B11" sqref="B11"/>
    </sheetView>
  </sheetViews>
  <sheetFormatPr defaultColWidth="9.140625" defaultRowHeight="12.75"/>
  <cols>
    <col min="1" max="1" width="22.57421875" style="2" customWidth="1"/>
    <col min="2" max="2" width="49.8515625" style="3" customWidth="1"/>
    <col min="3" max="3" width="65.421875" style="3" customWidth="1"/>
    <col min="4" max="4" width="0.13671875" style="3" customWidth="1"/>
    <col min="5" max="5" width="13.00390625" style="36" customWidth="1"/>
    <col min="6" max="6" width="19.00390625" style="37" customWidth="1"/>
    <col min="7" max="7" width="15.8515625" style="2" customWidth="1"/>
    <col min="8" max="8" width="2.421875" style="4" customWidth="1"/>
    <col min="9" max="16384" width="9.140625" style="4" customWidth="1"/>
  </cols>
  <sheetData>
    <row r="1" spans="1:8" ht="18.75" customHeight="1">
      <c r="A1" s="247" t="s">
        <v>535</v>
      </c>
      <c r="B1" s="247"/>
      <c r="C1" s="247"/>
      <c r="D1" s="1"/>
      <c r="E1" s="248" t="s">
        <v>536</v>
      </c>
      <c r="F1" s="248"/>
      <c r="H1" s="3"/>
    </row>
    <row r="2" spans="1:68" s="9" customFormat="1" ht="15.75" customHeight="1">
      <c r="A2" s="5" t="s">
        <v>537</v>
      </c>
      <c r="B2" s="6" t="s">
        <v>538</v>
      </c>
      <c r="C2" s="6" t="s">
        <v>539</v>
      </c>
      <c r="D2" s="6" t="s">
        <v>540</v>
      </c>
      <c r="E2" s="7" t="s">
        <v>541</v>
      </c>
      <c r="F2" s="8" t="s">
        <v>542</v>
      </c>
      <c r="G2" s="5" t="s">
        <v>543</v>
      </c>
      <c r="I2" s="10"/>
      <c r="J2" s="11"/>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row>
    <row r="3" spans="1:8" s="18" customFormat="1" ht="12">
      <c r="A3" s="12" t="s">
        <v>544</v>
      </c>
      <c r="B3" s="13" t="str">
        <f>'[5]PARTNERSHIP'!$B$7</f>
        <v>1.  To sustain and enhance the global partnership to Stop TB</v>
      </c>
      <c r="C3" s="13" t="str">
        <f>'[5]PARTNERSHIP'!$B$15</f>
        <v>1.1    Enhance performance of global partners</v>
      </c>
      <c r="D3" s="13" t="s">
        <v>545</v>
      </c>
      <c r="E3" s="14">
        <f>'[2]ANNEX 1'!$BO$18</f>
        <v>138311.99999999997</v>
      </c>
      <c r="F3" s="15">
        <f>'[2]ANNEX 1'!$BP$18</f>
        <v>976320</v>
      </c>
      <c r="G3" s="16">
        <f aca="true" t="shared" si="0" ref="G3:G9">SUM(E3+F3)</f>
        <v>1114632</v>
      </c>
      <c r="H3" s="17"/>
    </row>
    <row r="4" spans="1:8" s="18" customFormat="1" ht="24">
      <c r="A4" s="19"/>
      <c r="B4" s="17" t="str">
        <f>'[5]PARTNERSHIP'!$B$8</f>
        <v>2.  To establish and expand regional and national partnerships</v>
      </c>
      <c r="C4" s="17" t="str">
        <f>'[5]PARTNERSHIP'!$B$20</f>
        <v>2.1  Functional expanded regional partnerships</v>
      </c>
      <c r="D4" s="17" t="s">
        <v>545</v>
      </c>
      <c r="E4" s="20">
        <f>'[2]ANNEX 1'!$BO$29</f>
        <v>63731.99999999999</v>
      </c>
      <c r="F4" s="21">
        <f>'[2]ANNEX 1'!$BP$29</f>
        <v>248599.99999999997</v>
      </c>
      <c r="G4" s="16">
        <f t="shared" si="0"/>
        <v>312331.99999999994</v>
      </c>
      <c r="H4" s="17"/>
    </row>
    <row r="5" spans="1:8" s="18" customFormat="1" ht="15.75" customHeight="1">
      <c r="A5" s="19"/>
      <c r="B5" s="17"/>
      <c r="C5" s="17" t="str">
        <f>'[5]PARTNERSHIP'!$B$26</f>
        <v>2.2  Functional expanded national partnerships in all 22 HBC</v>
      </c>
      <c r="D5" s="17"/>
      <c r="E5" s="20">
        <f>'[2]ANNEX 1'!$BO$40</f>
        <v>65087.99999999999</v>
      </c>
      <c r="F5" s="21">
        <f>'[2]ANNEX 1'!$BP$40</f>
        <v>90399.99999999999</v>
      </c>
      <c r="G5" s="16">
        <f t="shared" si="0"/>
        <v>155487.99999999997</v>
      </c>
      <c r="H5" s="17"/>
    </row>
    <row r="6" spans="1:8" s="18" customFormat="1" ht="25.5" customHeight="1">
      <c r="A6" s="19"/>
      <c r="B6" s="17" t="str">
        <f>'[5]PARTNERSHIP'!$B$9</f>
        <v>3.  To increase synergy of output between the Working Groups in support of reaching the Global Plan 2005 targets</v>
      </c>
      <c r="C6" s="17" t="str">
        <f>'[5]PARTNERSHIP'!$B$32</f>
        <v>3.1  Joint outputs of all Working Groups in support of reaching the Global Plan 2005 targets</v>
      </c>
      <c r="D6" s="17" t="s">
        <v>545</v>
      </c>
      <c r="E6" s="20">
        <f>'[2]ANNEX 1'!$BO$51</f>
        <v>51527.99999999999</v>
      </c>
      <c r="F6" s="17">
        <f>'[2]ANNEX 1'!$BP$51</f>
        <v>53675</v>
      </c>
      <c r="G6" s="16">
        <f t="shared" si="0"/>
        <v>105203</v>
      </c>
      <c r="H6" s="17"/>
    </row>
    <row r="7" spans="1:8" s="18" customFormat="1" ht="24.75" customHeight="1">
      <c r="A7" s="19"/>
      <c r="B7" s="17" t="str">
        <f>'[5]PARTNERSHIP'!$B$10</f>
        <v>4.  To stimulate and support current and new partners to contribute towards reaching the 2005 Global Plan targets</v>
      </c>
      <c r="C7" s="17" t="str">
        <f>'[5]PARTNERSHIP'!$B$37</f>
        <v>4.1  Contributions of current and new partners are in line with the reaching of the 2005 Global Plan targets </v>
      </c>
      <c r="D7" s="17" t="s">
        <v>545</v>
      </c>
      <c r="E7" s="20">
        <f>'[2]ANNEX 1'!$BO$64</f>
        <v>97631.99999999999</v>
      </c>
      <c r="F7" s="21">
        <f>'[2]ANNEX 1'!$BP$64</f>
        <v>39550</v>
      </c>
      <c r="G7" s="16">
        <f t="shared" si="0"/>
        <v>137182</v>
      </c>
      <c r="H7" s="17"/>
    </row>
    <row r="8" spans="1:8" s="18" customFormat="1" ht="13.5" customHeight="1">
      <c r="A8" s="19"/>
      <c r="B8" s="17" t="str">
        <f>'[5]PARTNERSHIP'!$B$11</f>
        <v>5.  To monitor the progress of the Global Plan to Stop TB</v>
      </c>
      <c r="C8" s="17" t="str">
        <f>'[5]PARTNERSHIP'!$B$44</f>
        <v>5.1  Annual Status Report on the progress of the Global Plan to Stop TB</v>
      </c>
      <c r="D8" s="17" t="s">
        <v>545</v>
      </c>
      <c r="E8" s="20">
        <f>'[2]ANNEX 1'!$BO$73</f>
        <v>50171.99999999999</v>
      </c>
      <c r="F8" s="21">
        <f>'[2]ANNEX 1'!$BP$73</f>
        <v>33899.99999999999</v>
      </c>
      <c r="G8" s="16">
        <f t="shared" si="0"/>
        <v>84071.99999999999</v>
      </c>
      <c r="H8" s="17" t="s">
        <v>545</v>
      </c>
    </row>
    <row r="9" spans="1:7" s="17" customFormat="1" ht="24.75" customHeight="1">
      <c r="A9" s="19"/>
      <c r="B9" s="17" t="str">
        <f>'[5]PARTNERSHIP'!$B$12</f>
        <v>6.  To increase the flow of resources in support of reaching the Global Plan targets</v>
      </c>
      <c r="C9" s="17" t="str">
        <f>'[5]PARTNERSHIP'!$B$48</f>
        <v>6.1  Increase of resource flow to meet the Global Plan targets </v>
      </c>
      <c r="E9" s="20">
        <f>'[2]ANNEX 1'!$BO$87</f>
        <v>143735.99999999997</v>
      </c>
      <c r="F9" s="21">
        <f>'[2]ANNEX 1'!$BP$87</f>
        <v>31075</v>
      </c>
      <c r="G9" s="16">
        <f t="shared" si="0"/>
        <v>174810.99999999997</v>
      </c>
    </row>
    <row r="10" spans="3:7" s="22" customFormat="1" ht="16.5" customHeight="1">
      <c r="C10" s="22" t="s">
        <v>546</v>
      </c>
      <c r="E10" s="23">
        <f>SUM(E3:E9)</f>
        <v>610199.9999999999</v>
      </c>
      <c r="F10" s="23">
        <f>SUM(F3:F9)</f>
        <v>1473520</v>
      </c>
      <c r="G10" s="24">
        <f>SUM(G3:G9)</f>
        <v>2083720</v>
      </c>
    </row>
    <row r="11" spans="1:7" s="17" customFormat="1" ht="24">
      <c r="A11" s="19" t="s">
        <v>547</v>
      </c>
      <c r="B11" s="17" t="str">
        <f>'[3]GDF'!$B$7</f>
        <v>1.  Facilitate DOTS expansion: supply 2.8 million patient treatments</v>
      </c>
      <c r="C11" s="25" t="str">
        <f>'[3]GDF'!$B$15</f>
        <v>1.1  Demand assessment and demand creation for GDF services (grants and direct procurement)</v>
      </c>
      <c r="D11" s="17" t="s">
        <v>545</v>
      </c>
      <c r="E11" s="20">
        <f>'[3]ANNEX 2'!$I$18</f>
        <v>54917.99999999999</v>
      </c>
      <c r="F11" s="21">
        <f>'[3]ANNEX 2'!$J$18</f>
        <v>67799.99999999999</v>
      </c>
      <c r="G11" s="16">
        <f aca="true" t="shared" si="1" ref="G11:G23">SUM(E11+F11)</f>
        <v>122717.99999999997</v>
      </c>
    </row>
    <row r="12" spans="1:8" s="18" customFormat="1" ht="12">
      <c r="A12" s="19"/>
      <c r="B12" s="17"/>
      <c r="C12" s="25" t="str">
        <f>'[3]GDF'!$B$24</f>
        <v>1.2  Application and review process for GDF grants </v>
      </c>
      <c r="D12" s="17"/>
      <c r="E12" s="20">
        <f>'[3]ANNEX 2'!$I$32</f>
        <v>134244</v>
      </c>
      <c r="F12" s="21">
        <f>'[3]ANNEX 2'!$J$32</f>
        <v>129949.99999999999</v>
      </c>
      <c r="G12" s="16">
        <f t="shared" si="1"/>
        <v>264194</v>
      </c>
      <c r="H12" s="17"/>
    </row>
    <row r="13" spans="1:8" s="18" customFormat="1" ht="12">
      <c r="A13" s="19"/>
      <c r="B13" s="17"/>
      <c r="C13" s="25" t="str">
        <f>'[3]GDF'!$B$32</f>
        <v>1.3  Whitelist of pre-qualified manufacturers of quality TB products</v>
      </c>
      <c r="D13" s="17"/>
      <c r="E13" s="20">
        <f>'[3]ANNEX 2'!$I$47</f>
        <v>31187.999999999996</v>
      </c>
      <c r="F13" s="21">
        <f>'[3]ANNEX 2'!$J$47</f>
        <v>350299.99999999994</v>
      </c>
      <c r="G13" s="16">
        <f t="shared" si="1"/>
        <v>381487.99999999994</v>
      </c>
      <c r="H13" s="17"/>
    </row>
    <row r="14" spans="1:8" s="18" customFormat="1" ht="12">
      <c r="A14" s="19"/>
      <c r="B14" s="17"/>
      <c r="C14" s="25" t="str">
        <f>'[3]GDF'!$B$41</f>
        <v>1.4  Coordination of GDF supply agents and monitoring agents</v>
      </c>
      <c r="D14" s="17"/>
      <c r="E14" s="20">
        <f>'[3]ANNEX 2'!$I$59</f>
        <v>62375.99999999999</v>
      </c>
      <c r="F14" s="21">
        <f>'[3]ANNEX 2'!$J$59</f>
        <v>467706.99999999994</v>
      </c>
      <c r="G14" s="16">
        <f t="shared" si="1"/>
        <v>530082.9999999999</v>
      </c>
      <c r="H14" s="17"/>
    </row>
    <row r="15" spans="1:8" s="18" customFormat="1" ht="12.75" customHeight="1">
      <c r="A15" s="19"/>
      <c r="B15" s="17"/>
      <c r="C15" s="25" t="str">
        <f>'[3]GDF'!$B$47</f>
        <v>1.5  Grants of first line TB drugs for GDF</v>
      </c>
      <c r="D15" s="17"/>
      <c r="E15" s="20">
        <f>'[3]ANNEX 2'!$I$77</f>
        <v>176280</v>
      </c>
      <c r="F15" s="21">
        <f>'[3]ANNEX 2'!$J$77</f>
        <v>40089800</v>
      </c>
      <c r="G15" s="16">
        <f t="shared" si="1"/>
        <v>40266080</v>
      </c>
      <c r="H15" s="26" t="s">
        <v>548</v>
      </c>
    </row>
    <row r="16" spans="1:8" s="18" customFormat="1" ht="24.75" customHeight="1">
      <c r="A16" s="19"/>
      <c r="B16" s="17" t="str">
        <f>'[3]GDF'!$B$8</f>
        <v>2.  Catalyse improvements in national and international TB drug manufacturing and rational use</v>
      </c>
      <c r="C16" s="17" t="str">
        <f>'[3]GDF'!$B$56</f>
        <v>2.1  Global TB drug market survey</v>
      </c>
      <c r="D16" s="17" t="s">
        <v>545</v>
      </c>
      <c r="E16" s="20">
        <f>'[3]ANNEX 2'!$I$90</f>
        <v>25764</v>
      </c>
      <c r="F16" s="21">
        <f>'[3]ANNEX 2'!$J$90</f>
        <v>62149.99999999999</v>
      </c>
      <c r="G16" s="16">
        <f t="shared" si="1"/>
        <v>87914</v>
      </c>
      <c r="H16" s="17"/>
    </row>
    <row r="17" spans="1:8" s="18" customFormat="1" ht="12">
      <c r="A17" s="19"/>
      <c r="B17" s="17" t="s">
        <v>545</v>
      </c>
      <c r="C17" s="17" t="str">
        <f>'[3]GDF'!$B$64</f>
        <v>2.2  Product packaging development</v>
      </c>
      <c r="D17" s="17"/>
      <c r="E17" s="20">
        <f>'[3]ANNEX 2'!$I$97</f>
        <v>27119.999999999996</v>
      </c>
      <c r="F17" s="21">
        <f>'[3]ANNEX 2'!$J$97</f>
        <v>0</v>
      </c>
      <c r="G17" s="16">
        <f t="shared" si="1"/>
        <v>27119.999999999996</v>
      </c>
      <c r="H17" s="17"/>
    </row>
    <row r="18" spans="1:8" s="18" customFormat="1" ht="23.25" customHeight="1">
      <c r="A18" s="19"/>
      <c r="B18" s="17" t="str">
        <f>'[3]GDF'!$B$9</f>
        <v>3.  Facilitate improvements in monitoring of DOTS programmes</v>
      </c>
      <c r="C18" s="17" t="str">
        <f>'[3]GDF'!$B$68</f>
        <v>3.1  GDF monitoring to ensure compliance with GDF terms and conditions</v>
      </c>
      <c r="D18" s="17" t="s">
        <v>545</v>
      </c>
      <c r="E18" s="20">
        <f>'[3]ANNEX 2'!$I$110</f>
        <v>121361.99999999999</v>
      </c>
      <c r="F18" s="21">
        <f>'[3]ANNEX 2'!$J$110</f>
        <v>56500</v>
      </c>
      <c r="G18" s="16">
        <f t="shared" si="1"/>
        <v>177862</v>
      </c>
      <c r="H18" s="17"/>
    </row>
    <row r="19" spans="1:8" s="18" customFormat="1" ht="24.75" customHeight="1">
      <c r="A19" s="19"/>
      <c r="B19" s="17" t="str">
        <f>'[3]GDF'!$B$10</f>
        <v>4.  Facilitate improvements in drug management in DOTS programmes</v>
      </c>
      <c r="C19" s="17" t="str">
        <f>'[3]GDF'!$B$76</f>
        <v>4.1  Strengthened national TB drug management</v>
      </c>
      <c r="D19" s="17" t="s">
        <v>545</v>
      </c>
      <c r="E19" s="20">
        <f>'[3]ANNEX 2'!$I$123</f>
        <v>65087.99999999999</v>
      </c>
      <c r="F19" s="21">
        <f>'[3]ANNEX 2'!$J$123</f>
        <v>22600</v>
      </c>
      <c r="G19" s="16">
        <f t="shared" si="1"/>
        <v>87688</v>
      </c>
      <c r="H19" s="17"/>
    </row>
    <row r="20" spans="1:8" s="18" customFormat="1" ht="26.25" customHeight="1">
      <c r="A20" s="19"/>
      <c r="B20" s="17" t="str">
        <f>'[3]GDF'!$B$11</f>
        <v>5.  Expand the GDF scope to include products for diagnosis of TB, and treatment of Malaria and TB-HIV</v>
      </c>
      <c r="C20" s="17" t="str">
        <f>'[3]GDF'!$B$85</f>
        <v>5.1  Pre-qualification of suppliers of diagnostics equipment and non-consumables</v>
      </c>
      <c r="D20" s="17" t="s">
        <v>545</v>
      </c>
      <c r="E20" s="20">
        <f>'[3]ANNEX 2'!$I$138</f>
        <v>27119.999999999996</v>
      </c>
      <c r="F20" s="21">
        <f>'[3]ANNEX 2'!$J$138</f>
        <v>129949.99999999999</v>
      </c>
      <c r="G20" s="16">
        <f t="shared" si="1"/>
        <v>157069.99999999997</v>
      </c>
      <c r="H20" s="17"/>
    </row>
    <row r="21" spans="1:8" s="18" customFormat="1" ht="24">
      <c r="A21" s="19"/>
      <c r="B21" s="17"/>
      <c r="C21" s="17" t="str">
        <f>'[3]GDF'!$B$93</f>
        <v>5.2  An expanded GDF catalogue to include products for the diagnosis of TB, and treatment of malaria and TB-HIV</v>
      </c>
      <c r="D21" s="17" t="s">
        <v>545</v>
      </c>
      <c r="E21" s="20">
        <f>'[3]ANNEX 2'!$I$147</f>
        <v>52205.99999999999</v>
      </c>
      <c r="F21" s="21">
        <f>'[3]ANNEX 2'!$J$147</f>
        <v>0</v>
      </c>
      <c r="G21" s="16">
        <f t="shared" si="1"/>
        <v>52205.99999999999</v>
      </c>
      <c r="H21" s="17"/>
    </row>
    <row r="22" spans="1:8" s="18" customFormat="1" ht="12">
      <c r="A22" s="19"/>
      <c r="B22" s="17"/>
      <c r="C22" s="17" t="str">
        <f>'[3]GDF'!$B$99</f>
        <v>6.1  GDF Advocacy and Resource Mobilization</v>
      </c>
      <c r="D22" s="17" t="s">
        <v>545</v>
      </c>
      <c r="E22" s="20">
        <f>'[3]ANNEX 2'!$I$162</f>
        <v>46104</v>
      </c>
      <c r="F22" s="21">
        <f>'[3]ANNEX 2'!$J$162</f>
        <v>113000</v>
      </c>
      <c r="G22" s="16">
        <f t="shared" si="1"/>
        <v>159104</v>
      </c>
      <c r="H22" s="17"/>
    </row>
    <row r="23" spans="1:7" s="17" customFormat="1" ht="12">
      <c r="A23" s="19"/>
      <c r="C23" s="17" t="str">
        <f>'[3]GDF'!$B$106</f>
        <v>7.1  GDF internal management</v>
      </c>
      <c r="D23" s="17" t="s">
        <v>545</v>
      </c>
      <c r="E23" s="20">
        <f>'[3]ANNEX 2'!$I$173</f>
        <v>183059.99999999997</v>
      </c>
      <c r="F23" s="21">
        <f>'[3]ANNEX 2'!$J$173</f>
        <v>0</v>
      </c>
      <c r="G23" s="16">
        <f t="shared" si="1"/>
        <v>183059.99999999997</v>
      </c>
    </row>
    <row r="24" spans="3:7" s="22" customFormat="1" ht="12">
      <c r="C24" s="22" t="s">
        <v>549</v>
      </c>
      <c r="E24" s="23">
        <f>SUM(E11:E23)</f>
        <v>1006830</v>
      </c>
      <c r="F24" s="27">
        <f>SUM(F11:F23)</f>
        <v>41489757</v>
      </c>
      <c r="G24" s="24">
        <f>SUM(G11:G23)</f>
        <v>42496587</v>
      </c>
    </row>
    <row r="25" spans="1:7" s="17" customFormat="1" ht="27.75" customHeight="1">
      <c r="A25" s="19" t="s">
        <v>550</v>
      </c>
      <c r="B25" s="17" t="str">
        <f>'[1]ADV AND COMM'!$B$8</f>
        <v>1.  Identify advocacy and communications priorities for the Stop TB Partnership at global and regional levels</v>
      </c>
      <c r="C25" s="17" t="str">
        <f>'[1]ADV AND COMM'!$B$15</f>
        <v>1.1  Strategic guidance for advocacy and communications</v>
      </c>
      <c r="E25" s="20">
        <f>'[1]ANNEX 3'!$BK$12</f>
        <v>27119.999999999996</v>
      </c>
      <c r="F25" s="21">
        <f>'[1]ANNEX 3'!$BL$12</f>
        <v>146900</v>
      </c>
      <c r="G25" s="16">
        <f aca="true" t="shared" si="2" ref="G25:G31">SUM(E25+F25)</f>
        <v>174020</v>
      </c>
    </row>
    <row r="26" spans="1:8" s="18" customFormat="1" ht="12">
      <c r="A26" s="19"/>
      <c r="B26" s="17" t="s">
        <v>545</v>
      </c>
      <c r="C26" s="17" t="str">
        <f>'[1]ADV AND COMM'!$B$17</f>
        <v>1.2  Media and political advocacy</v>
      </c>
      <c r="D26" s="17"/>
      <c r="E26" s="20">
        <f>'[1]ANNEX 3'!$BK$22</f>
        <v>47459.99999999999</v>
      </c>
      <c r="F26" s="21">
        <f>'[1]ANNEX 3'!$BL$22+'[1]ANNEX 3'!$B$24:$BC$24</f>
        <v>451999.99999999994</v>
      </c>
      <c r="G26" s="16">
        <f t="shared" si="2"/>
        <v>499459.99999999994</v>
      </c>
      <c r="H26" s="17"/>
    </row>
    <row r="27" spans="1:8" s="18" customFormat="1" ht="26.25" customHeight="1">
      <c r="A27" s="19"/>
      <c r="B27" s="17" t="str">
        <f>'[1]ADV AND COMM'!$B$9</f>
        <v>2.  Plan, organize and coordinate advocacy &amp; communications activities to support the global  Stop TB mission</v>
      </c>
      <c r="C27" s="17" t="s">
        <v>551</v>
      </c>
      <c r="D27" s="17"/>
      <c r="E27" s="20">
        <f>'[1]ANNEX 3'!$BK$34</f>
        <v>44748</v>
      </c>
      <c r="F27" s="21">
        <f>'[1]ANNEX 3'!$BL$34</f>
        <v>175149.99999999997</v>
      </c>
      <c r="G27" s="16">
        <f t="shared" si="2"/>
        <v>219897.99999999997</v>
      </c>
      <c r="H27" s="17"/>
    </row>
    <row r="28" spans="1:8" s="18" customFormat="1" ht="12">
      <c r="A28" s="19"/>
      <c r="B28" s="17" t="s">
        <v>545</v>
      </c>
      <c r="C28" s="17" t="str">
        <f>'[1]ADV AND COMM'!$B$27</f>
        <v>2.2  Public awareness and information dissemination</v>
      </c>
      <c r="D28" s="17"/>
      <c r="E28" s="20">
        <f>'[1]ANNEX 3'!$BK$50</f>
        <v>26442</v>
      </c>
      <c r="F28" s="21">
        <f>'[1]ANNEX 3'!$BL$50</f>
        <v>158200</v>
      </c>
      <c r="G28" s="16">
        <f t="shared" si="2"/>
        <v>184642</v>
      </c>
      <c r="H28" s="17"/>
    </row>
    <row r="29" spans="1:8" s="18" customFormat="1" ht="24">
      <c r="A29" s="19"/>
      <c r="B29" s="17" t="str">
        <f>'[1]ADV AND COMM'!$B$10</f>
        <v>3.  Develop mechanisms to address information needs of Stop TB Partners</v>
      </c>
      <c r="C29" s="17" t="str">
        <f>'[1]ADV AND COMM'!$B$34</f>
        <v>3.1  Information mechanism/IT support</v>
      </c>
      <c r="D29" s="17"/>
      <c r="E29" s="20">
        <f>'[1]ANNEX 3'!$BK$67</f>
        <v>261707.99999999994</v>
      </c>
      <c r="F29" s="21">
        <f>'[1]ANNEX 3'!$BL$67</f>
        <v>237300</v>
      </c>
      <c r="G29" s="16">
        <f t="shared" si="2"/>
        <v>499007.99999999994</v>
      </c>
      <c r="H29" s="17"/>
    </row>
    <row r="30" spans="1:8" s="29" customFormat="1" ht="24">
      <c r="A30" s="28"/>
      <c r="B30" s="17" t="str">
        <f>'[1]ADV AND COMM'!$B$11</f>
        <v>4.  Develop mechanisms to provide advocacy &amp; communications support at country level </v>
      </c>
      <c r="C30" s="17" t="str">
        <f>'[1]ADV AND COMM'!$B$41</f>
        <v>4.1  Community mobilization to support DOTS expansion</v>
      </c>
      <c r="D30" s="22"/>
      <c r="E30" s="20">
        <f>'[1]ANNEX 3'!$BK$83</f>
        <v>70511.99999999999</v>
      </c>
      <c r="F30" s="21">
        <f>'[1]ANNEX 3'!$BL$83</f>
        <v>316399.99999999994</v>
      </c>
      <c r="G30" s="16">
        <f t="shared" si="2"/>
        <v>386911.99999999994</v>
      </c>
      <c r="H30" s="22"/>
    </row>
    <row r="31" spans="1:7" s="17" customFormat="1" ht="35.25" customHeight="1">
      <c r="A31" s="19"/>
      <c r="B31" s="17" t="str">
        <f>'[1]ADV AND COMM'!$B$12</f>
        <v>5.  Develop and implement partnership mechanisms to evaluate the effectiveness of advocacy &amp; communications efforts</v>
      </c>
      <c r="C31" s="17" t="str">
        <f>'[1]ADV AND COMM'!$B$49</f>
        <v>5.1  Evaluation, assessment and documentation</v>
      </c>
      <c r="E31" s="20">
        <f>'[1]ANNEX 3'!$BK$91</f>
        <v>40680</v>
      </c>
      <c r="F31" s="21">
        <f>'[1]ANNEX 3'!$BL$91</f>
        <v>5649.999999999999</v>
      </c>
      <c r="G31" s="16">
        <f t="shared" si="2"/>
        <v>46330</v>
      </c>
    </row>
    <row r="32" spans="3:7" s="22" customFormat="1" ht="17.25" customHeight="1">
      <c r="C32" s="22" t="s">
        <v>552</v>
      </c>
      <c r="E32" s="23">
        <f>'[1]ANNEX 3'!$BK$93</f>
        <v>518669.99999999994</v>
      </c>
      <c r="F32" s="27">
        <f>'[1]ANNEX 3'!$BL$93</f>
        <v>1491600</v>
      </c>
      <c r="G32" s="24">
        <f>SUM(G25:G31)</f>
        <v>2010270</v>
      </c>
    </row>
    <row r="33" spans="1:7" s="17" customFormat="1" ht="24">
      <c r="A33" s="19" t="s">
        <v>553</v>
      </c>
      <c r="B33" s="17" t="str">
        <f>'[4]ADMINISTRATION'!$B$7</f>
        <v>1.  To facilitate the management of the Global Partnership through the support of its governing structures</v>
      </c>
      <c r="C33" s="17" t="str">
        <f>'[4]ADMINISTRATION'!$B$10</f>
        <v>1.1  Administrative and  logistical management of the partnership</v>
      </c>
      <c r="D33" s="17" t="s">
        <v>545</v>
      </c>
      <c r="E33" s="20">
        <f>'[4]SOURCES OF FUND'!$BO$15</f>
        <v>386460</v>
      </c>
      <c r="F33" s="21">
        <f>'[4]SOURCES OF FUND'!$BP$15</f>
        <v>50849.99999999999</v>
      </c>
      <c r="G33" s="16">
        <f>SUM(E33+F33)</f>
        <v>437310</v>
      </c>
    </row>
    <row r="34" spans="1:8" s="17" customFormat="1" ht="12">
      <c r="A34" s="30" t="s">
        <v>545</v>
      </c>
      <c r="C34" s="22" t="s">
        <v>554</v>
      </c>
      <c r="E34" s="23">
        <f>E33</f>
        <v>386460</v>
      </c>
      <c r="F34" s="23">
        <f>F33</f>
        <v>50849.99999999999</v>
      </c>
      <c r="G34" s="31">
        <f>G33</f>
        <v>437310</v>
      </c>
      <c r="H34" s="30" t="s">
        <v>545</v>
      </c>
    </row>
    <row r="36" spans="1:7" s="35" customFormat="1" ht="12.75">
      <c r="A36" s="32"/>
      <c r="B36" s="33"/>
      <c r="C36" s="33" t="s">
        <v>555</v>
      </c>
      <c r="D36" s="33"/>
      <c r="E36" s="34">
        <f>SUM(E34+E32+E24+E10)</f>
        <v>2522160</v>
      </c>
      <c r="F36" s="34">
        <f>SUM(F34+F32+F24+F10)</f>
        <v>44505727</v>
      </c>
      <c r="G36" s="34">
        <f>SUM(G34+G32+G24+G10)</f>
        <v>47027887</v>
      </c>
    </row>
    <row r="37" ht="12.75">
      <c r="A37" s="2" t="s">
        <v>556</v>
      </c>
    </row>
    <row r="38" spans="1:3" ht="18" customHeight="1">
      <c r="A38" s="249" t="s">
        <v>557</v>
      </c>
      <c r="B38" s="250"/>
      <c r="C38" s="250"/>
    </row>
  </sheetData>
  <mergeCells count="3">
    <mergeCell ref="A1:C1"/>
    <mergeCell ref="E1:F1"/>
    <mergeCell ref="A38:C38"/>
  </mergeCells>
  <printOptions gridLines="1" horizontalCentered="1"/>
  <pageMargins left="0" right="0" top="0.31496062992125984" bottom="0.3937007874015748" header="0.2755905511811024" footer="0.1968503937007874"/>
  <pageSetup fitToHeight="2" fitToWidth="1" horizontalDpi="600" verticalDpi="600" orientation="landscape" paperSize="9" scale="78" r:id="rId1"/>
  <headerFooter alignWithMargins="0">
    <oddHeader>&amp;C
</oddHeader>
    <oddFooter>&amp;L&amp;F&amp;R&amp;D&amp;T</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J61"/>
  <sheetViews>
    <sheetView view="pageBreakPreview" zoomScale="60" zoomScaleNormal="70" workbookViewId="0" topLeftCell="A1">
      <pane xSplit="18" ySplit="7" topLeftCell="BE41" activePane="bottomRight" state="frozen"/>
      <selection pane="topLeft" activeCell="A1" sqref="A1"/>
      <selection pane="topRight" activeCell="S1" sqref="S1"/>
      <selection pane="bottomLeft" activeCell="A8" sqref="A8"/>
      <selection pane="bottomRight" activeCell="A1" sqref="A1:BJ16384"/>
    </sheetView>
  </sheetViews>
  <sheetFormatPr defaultColWidth="9.140625" defaultRowHeight="12.75"/>
  <cols>
    <col min="1" max="1" width="7.7109375" style="38" customWidth="1"/>
    <col min="2" max="2" width="62.7109375" style="3" customWidth="1"/>
    <col min="3" max="4" width="5.421875" style="85" hidden="1" customWidth="1"/>
    <col min="5" max="5" width="0.85546875" style="85" hidden="1" customWidth="1"/>
    <col min="6" max="11" width="1.8515625" style="85" hidden="1" customWidth="1"/>
    <col min="12" max="12" width="2.00390625" style="85" hidden="1" customWidth="1"/>
    <col min="13" max="17" width="1.8515625" style="0" hidden="1" customWidth="1"/>
    <col min="18" max="18" width="0.13671875" style="0" hidden="1" customWidth="1"/>
    <col min="19" max="19" width="2.28125" style="0" hidden="1" customWidth="1"/>
    <col min="20" max="29" width="1.8515625" style="0" hidden="1" customWidth="1"/>
    <col min="30" max="30" width="1.28515625" style="0" hidden="1" customWidth="1"/>
    <col min="31" max="55" width="1.8515625" style="0" hidden="1" customWidth="1"/>
    <col min="56" max="56" width="0.13671875" style="0" hidden="1" customWidth="1"/>
    <col min="57" max="57" width="10.28125" style="86" customWidth="1"/>
    <col min="58" max="58" width="10.7109375" style="0" customWidth="1"/>
    <col min="59" max="59" width="22.7109375" style="41" customWidth="1"/>
    <col min="60" max="60" width="19.28125" style="41" customWidth="1"/>
    <col min="61" max="61" width="18.7109375" style="41" customWidth="1"/>
    <col min="62" max="62" width="18.28125" style="0" customWidth="1"/>
  </cols>
  <sheetData>
    <row r="1" spans="1:61" s="42" customFormat="1" ht="15.75">
      <c r="A1" s="38"/>
      <c r="B1" s="39" t="s">
        <v>558</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40"/>
      <c r="BF1" s="39"/>
      <c r="BG1" s="41"/>
      <c r="BH1" s="41"/>
      <c r="BI1" s="41"/>
    </row>
    <row r="2" spans="1:61" s="42" customFormat="1" ht="15.75">
      <c r="A2" s="43">
        <v>1</v>
      </c>
      <c r="B2" s="39" t="s">
        <v>559</v>
      </c>
      <c r="C2" s="44"/>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44"/>
      <c r="BF2" s="44"/>
      <c r="BG2" s="41"/>
      <c r="BH2" s="41"/>
      <c r="BI2" s="41"/>
    </row>
    <row r="3" spans="1:61" s="42" customFormat="1" ht="12.75">
      <c r="A3" s="38"/>
      <c r="B3" s="45" t="s">
        <v>560</v>
      </c>
      <c r="C3" s="46">
        <v>2003</v>
      </c>
      <c r="D3" s="257">
        <v>2003</v>
      </c>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46"/>
      <c r="BF3" s="46"/>
      <c r="BG3" s="41"/>
      <c r="BH3" s="41"/>
      <c r="BI3" s="41"/>
    </row>
    <row r="4" spans="1:62" s="50" customFormat="1" ht="27" customHeight="1">
      <c r="A4" s="45"/>
      <c r="B4" s="47" t="s">
        <v>561</v>
      </c>
      <c r="C4" s="48" t="s">
        <v>562</v>
      </c>
      <c r="D4" s="258" t="s">
        <v>562</v>
      </c>
      <c r="E4" s="258"/>
      <c r="F4" s="258"/>
      <c r="G4" s="258"/>
      <c r="H4" s="258"/>
      <c r="I4" s="258" t="s">
        <v>563</v>
      </c>
      <c r="J4" s="258"/>
      <c r="K4" s="258"/>
      <c r="L4" s="258"/>
      <c r="M4" s="255" t="s">
        <v>564</v>
      </c>
      <c r="N4" s="255"/>
      <c r="O4" s="255"/>
      <c r="P4" s="255"/>
      <c r="Q4" s="255"/>
      <c r="R4" s="255" t="s">
        <v>565</v>
      </c>
      <c r="S4" s="255"/>
      <c r="T4" s="255"/>
      <c r="U4" s="255"/>
      <c r="V4" s="255" t="s">
        <v>566</v>
      </c>
      <c r="W4" s="255"/>
      <c r="X4" s="255"/>
      <c r="Y4" s="255"/>
      <c r="Z4" s="255" t="s">
        <v>567</v>
      </c>
      <c r="AA4" s="255"/>
      <c r="AB4" s="255"/>
      <c r="AC4" s="255"/>
      <c r="AD4" s="255"/>
      <c r="AE4" s="255" t="s">
        <v>568</v>
      </c>
      <c r="AF4" s="255"/>
      <c r="AG4" s="255"/>
      <c r="AH4" s="255"/>
      <c r="AI4" s="255" t="s">
        <v>569</v>
      </c>
      <c r="AJ4" s="255"/>
      <c r="AK4" s="255"/>
      <c r="AL4" s="255"/>
      <c r="AM4" s="255" t="s">
        <v>570</v>
      </c>
      <c r="AN4" s="255"/>
      <c r="AO4" s="255"/>
      <c r="AP4" s="255"/>
      <c r="AQ4" s="255"/>
      <c r="AR4" s="255" t="s">
        <v>571</v>
      </c>
      <c r="AS4" s="255"/>
      <c r="AT4" s="255"/>
      <c r="AU4" s="255"/>
      <c r="AV4" s="255" t="s">
        <v>572</v>
      </c>
      <c r="AW4" s="255"/>
      <c r="AX4" s="255"/>
      <c r="AY4" s="255"/>
      <c r="AZ4" s="255" t="s">
        <v>573</v>
      </c>
      <c r="BA4" s="255"/>
      <c r="BB4" s="255"/>
      <c r="BC4" s="255"/>
      <c r="BD4" s="255"/>
      <c r="BE4" s="50" t="s">
        <v>540</v>
      </c>
      <c r="BF4" s="50" t="s">
        <v>574</v>
      </c>
      <c r="BG4" s="51" t="s">
        <v>575</v>
      </c>
      <c r="BH4" s="51" t="s">
        <v>576</v>
      </c>
      <c r="BI4" s="51" t="s">
        <v>577</v>
      </c>
      <c r="BJ4" s="52" t="s">
        <v>578</v>
      </c>
    </row>
    <row r="5" spans="1:62" s="50" customFormat="1" ht="72.75" customHeight="1">
      <c r="A5" s="45"/>
      <c r="B5" s="53" t="s">
        <v>579</v>
      </c>
      <c r="C5" s="54"/>
      <c r="D5" s="54"/>
      <c r="E5" s="54"/>
      <c r="F5" s="54"/>
      <c r="G5" s="54"/>
      <c r="H5" s="54"/>
      <c r="I5" s="54"/>
      <c r="J5" s="54"/>
      <c r="K5" s="54"/>
      <c r="L5" s="54"/>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t="s">
        <v>580</v>
      </c>
      <c r="BH5" s="51" t="s">
        <v>581</v>
      </c>
      <c r="BI5" s="51" t="s">
        <v>582</v>
      </c>
      <c r="BJ5" s="52"/>
    </row>
    <row r="6" spans="1:61" s="42" customFormat="1" ht="12.75">
      <c r="A6" s="38"/>
      <c r="B6" s="55" t="s">
        <v>538</v>
      </c>
      <c r="C6" s="56"/>
      <c r="D6" s="56"/>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8"/>
      <c r="BF6" s="57"/>
      <c r="BG6" s="41"/>
      <c r="BH6" s="41"/>
      <c r="BI6" s="41"/>
    </row>
    <row r="7" spans="2:62" ht="38.25">
      <c r="B7" s="59" t="s">
        <v>583</v>
      </c>
      <c r="C7" s="59"/>
      <c r="D7" s="59"/>
      <c r="E7" s="59"/>
      <c r="F7" s="59"/>
      <c r="G7" s="59"/>
      <c r="H7" s="59"/>
      <c r="I7" s="59"/>
      <c r="J7" s="59"/>
      <c r="K7" s="59"/>
      <c r="L7" s="59"/>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57"/>
      <c r="BB7" s="57"/>
      <c r="BC7" s="57"/>
      <c r="BD7" s="57"/>
      <c r="BE7" s="58"/>
      <c r="BF7" s="57"/>
      <c r="BG7" s="61" t="s">
        <v>584</v>
      </c>
      <c r="BH7" s="61" t="s">
        <v>585</v>
      </c>
      <c r="BI7" s="61" t="s">
        <v>586</v>
      </c>
      <c r="BJ7" s="4"/>
    </row>
    <row r="8" spans="2:62" ht="48.75" customHeight="1">
      <c r="B8" s="59" t="s">
        <v>587</v>
      </c>
      <c r="C8" s="59"/>
      <c r="D8" s="59"/>
      <c r="E8" s="59"/>
      <c r="F8" s="59"/>
      <c r="G8" s="59"/>
      <c r="H8" s="59"/>
      <c r="I8" s="59"/>
      <c r="J8" s="59"/>
      <c r="K8" s="59"/>
      <c r="L8" s="59"/>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57"/>
      <c r="BB8" s="57"/>
      <c r="BC8" s="57"/>
      <c r="BD8" s="57"/>
      <c r="BE8" s="58"/>
      <c r="BF8" s="57"/>
      <c r="BG8" s="61" t="s">
        <v>588</v>
      </c>
      <c r="BH8" s="61" t="s">
        <v>589</v>
      </c>
      <c r="BI8" s="61" t="s">
        <v>590</v>
      </c>
      <c r="BJ8" s="4"/>
    </row>
    <row r="9" spans="2:62" ht="64.5" customHeight="1">
      <c r="B9" s="59" t="s">
        <v>591</v>
      </c>
      <c r="C9" s="59"/>
      <c r="D9" s="59"/>
      <c r="E9" s="59"/>
      <c r="F9" s="59"/>
      <c r="G9" s="59"/>
      <c r="H9" s="59"/>
      <c r="I9" s="59"/>
      <c r="J9" s="59"/>
      <c r="K9" s="59"/>
      <c r="L9" s="59"/>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57"/>
      <c r="BB9" s="57"/>
      <c r="BC9" s="57"/>
      <c r="BD9" s="57"/>
      <c r="BE9" s="58"/>
      <c r="BF9" s="57"/>
      <c r="BG9" s="61" t="s">
        <v>592</v>
      </c>
      <c r="BH9" s="61" t="s">
        <v>593</v>
      </c>
      <c r="BI9" s="41" t="s">
        <v>590</v>
      </c>
      <c r="BJ9" s="4"/>
    </row>
    <row r="10" spans="1:62" s="42" customFormat="1" ht="53.25" customHeight="1">
      <c r="A10" s="38"/>
      <c r="B10" s="59" t="s">
        <v>594</v>
      </c>
      <c r="C10" s="59"/>
      <c r="D10" s="59"/>
      <c r="E10" s="59"/>
      <c r="F10" s="59"/>
      <c r="G10" s="59"/>
      <c r="H10" s="59"/>
      <c r="I10" s="59"/>
      <c r="J10" s="59"/>
      <c r="K10" s="59"/>
      <c r="L10" s="59"/>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57"/>
      <c r="BB10" s="57"/>
      <c r="BC10" s="57"/>
      <c r="BD10" s="57"/>
      <c r="BE10" s="58"/>
      <c r="BF10" s="57"/>
      <c r="BG10" s="61" t="s">
        <v>595</v>
      </c>
      <c r="BH10" s="62" t="s">
        <v>596</v>
      </c>
      <c r="BI10" s="41" t="s">
        <v>597</v>
      </c>
      <c r="BJ10" s="4"/>
    </row>
    <row r="11" spans="1:62" s="42" customFormat="1" ht="45" customHeight="1">
      <c r="A11" s="38"/>
      <c r="B11" s="59" t="s">
        <v>598</v>
      </c>
      <c r="C11" s="59"/>
      <c r="D11" s="59"/>
      <c r="E11" s="59"/>
      <c r="F11" s="59"/>
      <c r="G11" s="59"/>
      <c r="H11" s="59"/>
      <c r="I11" s="59"/>
      <c r="J11" s="59"/>
      <c r="K11" s="59"/>
      <c r="L11" s="59"/>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57"/>
      <c r="BB11" s="57"/>
      <c r="BC11" s="57"/>
      <c r="BD11" s="57"/>
      <c r="BE11" s="58"/>
      <c r="BF11" s="57"/>
      <c r="BG11" s="62" t="s">
        <v>599</v>
      </c>
      <c r="BH11" s="62" t="s">
        <v>600</v>
      </c>
      <c r="BI11" s="62" t="s">
        <v>601</v>
      </c>
      <c r="BJ11" s="4"/>
    </row>
    <row r="12" spans="1:62" s="42" customFormat="1" ht="67.5" customHeight="1">
      <c r="A12" s="38"/>
      <c r="B12" s="59" t="s">
        <v>602</v>
      </c>
      <c r="C12" s="59"/>
      <c r="D12" s="59"/>
      <c r="E12" s="59"/>
      <c r="F12" s="59"/>
      <c r="G12" s="59"/>
      <c r="H12" s="59"/>
      <c r="I12" s="59"/>
      <c r="J12" s="59"/>
      <c r="K12" s="59"/>
      <c r="L12" s="59"/>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57"/>
      <c r="BB12" s="57"/>
      <c r="BC12" s="57"/>
      <c r="BD12" s="57"/>
      <c r="BE12" s="58"/>
      <c r="BF12" s="57"/>
      <c r="BG12" s="61" t="s">
        <v>603</v>
      </c>
      <c r="BH12" s="61" t="s">
        <v>604</v>
      </c>
      <c r="BI12" s="61" t="s">
        <v>605</v>
      </c>
      <c r="BJ12" s="4"/>
    </row>
    <row r="13" spans="2:62" ht="13.5" thickBot="1">
      <c r="B13" s="59"/>
      <c r="C13" s="59"/>
      <c r="D13" s="59"/>
      <c r="E13" s="59"/>
      <c r="F13" s="59"/>
      <c r="G13" s="59"/>
      <c r="H13" s="59"/>
      <c r="I13" s="59"/>
      <c r="J13" s="59"/>
      <c r="K13" s="59"/>
      <c r="L13" s="59"/>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57"/>
      <c r="BB13" s="57"/>
      <c r="BC13" s="57"/>
      <c r="BD13" s="57"/>
      <c r="BE13" s="58"/>
      <c r="BF13" s="57"/>
      <c r="BG13" s="61"/>
      <c r="BH13" s="61"/>
      <c r="BI13" s="61"/>
      <c r="BJ13" s="4"/>
    </row>
    <row r="14" spans="1:62" s="42" customFormat="1" ht="12.75">
      <c r="A14" s="63"/>
      <c r="B14" s="64" t="s">
        <v>606</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5"/>
      <c r="BB14" s="65"/>
      <c r="BC14" s="65"/>
      <c r="BD14" s="65"/>
      <c r="BE14" s="65"/>
      <c r="BF14" s="65"/>
      <c r="BG14" s="66"/>
      <c r="BH14" s="66"/>
      <c r="BI14" s="66"/>
      <c r="BJ14" s="67"/>
    </row>
    <row r="15" spans="1:62" s="42" customFormat="1" ht="38.25">
      <c r="A15" s="68"/>
      <c r="B15" s="69" t="s">
        <v>607</v>
      </c>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70"/>
      <c r="BF15" s="69"/>
      <c r="BG15" s="71" t="s">
        <v>584</v>
      </c>
      <c r="BH15" s="61" t="s">
        <v>585</v>
      </c>
      <c r="BI15" s="71" t="s">
        <v>608</v>
      </c>
      <c r="BJ15" s="72" t="s">
        <v>609</v>
      </c>
    </row>
    <row r="16" spans="1:62" ht="25.5">
      <c r="A16" s="73" t="s">
        <v>610</v>
      </c>
      <c r="B16" s="41" t="s">
        <v>611</v>
      </c>
      <c r="C16" s="74"/>
      <c r="D16" s="74"/>
      <c r="E16" s="74"/>
      <c r="F16" s="74"/>
      <c r="G16" s="74" t="s">
        <v>612</v>
      </c>
      <c r="H16" s="74"/>
      <c r="I16" s="74"/>
      <c r="J16" s="74"/>
      <c r="K16" s="74" t="s">
        <v>612</v>
      </c>
      <c r="L16" s="74"/>
      <c r="M16" s="74"/>
      <c r="N16" s="74"/>
      <c r="O16" s="74" t="s">
        <v>612</v>
      </c>
      <c r="P16" s="74"/>
      <c r="Q16" s="74"/>
      <c r="R16" s="74"/>
      <c r="S16" s="74"/>
      <c r="T16" s="74" t="s">
        <v>612</v>
      </c>
      <c r="U16" s="74"/>
      <c r="V16" s="74"/>
      <c r="W16" s="74"/>
      <c r="X16" s="74" t="s">
        <v>612</v>
      </c>
      <c r="Y16" s="74"/>
      <c r="Z16" s="74"/>
      <c r="AA16" s="74"/>
      <c r="AB16" s="74" t="s">
        <v>612</v>
      </c>
      <c r="AC16" s="74"/>
      <c r="AD16" s="74"/>
      <c r="AE16" s="74"/>
      <c r="AF16" s="74"/>
      <c r="AG16" s="74" t="s">
        <v>612</v>
      </c>
      <c r="AH16" s="74"/>
      <c r="AI16" s="74"/>
      <c r="AJ16" s="74" t="s">
        <v>545</v>
      </c>
      <c r="AK16" s="74" t="s">
        <v>612</v>
      </c>
      <c r="AL16" s="74"/>
      <c r="AM16" s="74"/>
      <c r="AN16" s="74"/>
      <c r="AO16" s="74" t="s">
        <v>612</v>
      </c>
      <c r="AP16" s="74"/>
      <c r="AQ16" s="74"/>
      <c r="AR16" s="74"/>
      <c r="AS16" s="74"/>
      <c r="AT16" s="74" t="s">
        <v>612</v>
      </c>
      <c r="AU16" s="74" t="s">
        <v>545</v>
      </c>
      <c r="AV16" s="74"/>
      <c r="AW16" s="74"/>
      <c r="AX16" s="74" t="s">
        <v>612</v>
      </c>
      <c r="AY16" s="74"/>
      <c r="AZ16" s="74"/>
      <c r="BA16" s="74"/>
      <c r="BB16" s="74" t="s">
        <v>612</v>
      </c>
      <c r="BC16" s="74"/>
      <c r="BD16" s="74"/>
      <c r="BE16" s="75" t="s">
        <v>613</v>
      </c>
      <c r="BF16" s="74"/>
      <c r="BG16" s="71" t="s">
        <v>545</v>
      </c>
      <c r="BI16" s="71" t="s">
        <v>545</v>
      </c>
      <c r="BJ16" s="76"/>
    </row>
    <row r="17" spans="1:62" ht="51">
      <c r="A17" s="73" t="s">
        <v>614</v>
      </c>
      <c r="B17" s="77" t="s">
        <v>615</v>
      </c>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t="s">
        <v>612</v>
      </c>
      <c r="AN17" s="74" t="s">
        <v>612</v>
      </c>
      <c r="AO17" s="74" t="s">
        <v>612</v>
      </c>
      <c r="AP17" s="74" t="s">
        <v>612</v>
      </c>
      <c r="AQ17" s="74" t="s">
        <v>612</v>
      </c>
      <c r="AR17" s="74" t="s">
        <v>612</v>
      </c>
      <c r="AS17" s="74" t="s">
        <v>612</v>
      </c>
      <c r="AT17" s="74" t="s">
        <v>612</v>
      </c>
      <c r="AU17" s="74" t="s">
        <v>612</v>
      </c>
      <c r="AV17" s="74" t="s">
        <v>612</v>
      </c>
      <c r="AW17" s="74" t="s">
        <v>612</v>
      </c>
      <c r="AX17" s="74" t="s">
        <v>612</v>
      </c>
      <c r="AY17" s="74" t="s">
        <v>612</v>
      </c>
      <c r="AZ17" s="74" t="s">
        <v>612</v>
      </c>
      <c r="BA17" s="74" t="s">
        <v>612</v>
      </c>
      <c r="BB17" s="74" t="s">
        <v>612</v>
      </c>
      <c r="BC17" s="74" t="s">
        <v>612</v>
      </c>
      <c r="BD17" s="74" t="s">
        <v>612</v>
      </c>
      <c r="BE17" s="78" t="s">
        <v>616</v>
      </c>
      <c r="BF17" s="74"/>
      <c r="BG17" s="71" t="s">
        <v>545</v>
      </c>
      <c r="BH17" s="77"/>
      <c r="BI17" s="71" t="s">
        <v>545</v>
      </c>
      <c r="BJ17" s="76"/>
    </row>
    <row r="18" spans="1:62" ht="12.75">
      <c r="A18" s="77" t="s">
        <v>617</v>
      </c>
      <c r="B18" s="79" t="s">
        <v>618</v>
      </c>
      <c r="C18" s="74"/>
      <c r="D18" s="74"/>
      <c r="E18" s="74"/>
      <c r="F18" s="74"/>
      <c r="G18" s="74"/>
      <c r="H18" s="74"/>
      <c r="I18" s="74"/>
      <c r="J18" s="74"/>
      <c r="K18" s="74"/>
      <c r="L18" s="74"/>
      <c r="M18" s="74"/>
      <c r="N18" s="74"/>
      <c r="O18" s="74" t="s">
        <v>612</v>
      </c>
      <c r="P18" s="74" t="s">
        <v>612</v>
      </c>
      <c r="Q18" s="74"/>
      <c r="R18" s="74"/>
      <c r="S18" s="74"/>
      <c r="T18" s="74"/>
      <c r="U18" s="74"/>
      <c r="V18" s="74"/>
      <c r="W18" s="74" t="s">
        <v>612</v>
      </c>
      <c r="X18" s="74"/>
      <c r="Y18" s="74"/>
      <c r="Z18" s="74"/>
      <c r="AA18" s="74"/>
      <c r="AB18" s="74" t="s">
        <v>612</v>
      </c>
      <c r="AC18" s="74"/>
      <c r="AD18" s="74"/>
      <c r="AE18" s="74"/>
      <c r="AF18" s="74"/>
      <c r="AG18" s="74" t="s">
        <v>612</v>
      </c>
      <c r="AH18" s="74"/>
      <c r="AI18" s="74"/>
      <c r="AJ18" s="74"/>
      <c r="AK18" s="74" t="s">
        <v>612</v>
      </c>
      <c r="AL18" s="74"/>
      <c r="AM18" s="74"/>
      <c r="AN18" s="74"/>
      <c r="AO18" s="74"/>
      <c r="AP18" s="74"/>
      <c r="AQ18" s="74"/>
      <c r="AR18" s="74"/>
      <c r="AS18" s="74"/>
      <c r="AT18" s="74"/>
      <c r="AU18" s="74" t="s">
        <v>612</v>
      </c>
      <c r="AV18" s="74" t="s">
        <v>612</v>
      </c>
      <c r="AW18" s="74" t="s">
        <v>612</v>
      </c>
      <c r="AX18" s="74" t="s">
        <v>612</v>
      </c>
      <c r="AY18" s="74" t="s">
        <v>612</v>
      </c>
      <c r="AZ18" s="74"/>
      <c r="BA18" s="74"/>
      <c r="BB18" s="74"/>
      <c r="BC18" s="74"/>
      <c r="BD18" s="74"/>
      <c r="BE18" s="75" t="s">
        <v>613</v>
      </c>
      <c r="BF18" s="74"/>
      <c r="BG18" s="71" t="s">
        <v>545</v>
      </c>
      <c r="BH18" s="71" t="s">
        <v>545</v>
      </c>
      <c r="BI18" s="71" t="s">
        <v>545</v>
      </c>
      <c r="BJ18" s="76"/>
    </row>
    <row r="19" spans="1:62" ht="12.75">
      <c r="A19" s="77"/>
      <c r="B19" s="79"/>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5"/>
      <c r="BF19" s="74"/>
      <c r="BG19" s="71"/>
      <c r="BH19" s="77"/>
      <c r="BI19" s="77"/>
      <c r="BJ19" s="82"/>
    </row>
    <row r="20" spans="1:62" s="42" customFormat="1" ht="24.75" customHeight="1">
      <c r="A20" s="68"/>
      <c r="B20" s="69" t="s">
        <v>619</v>
      </c>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70"/>
      <c r="BF20" s="69"/>
      <c r="BG20" s="71" t="s">
        <v>620</v>
      </c>
      <c r="BH20" s="71" t="s">
        <v>621</v>
      </c>
      <c r="BI20" s="71" t="s">
        <v>590</v>
      </c>
      <c r="BJ20" s="77"/>
    </row>
    <row r="21" spans="1:62" ht="12.75" hidden="1">
      <c r="A21" s="68" t="s">
        <v>622</v>
      </c>
      <c r="B21" s="82" t="s">
        <v>623</v>
      </c>
      <c r="C21" s="83" t="s">
        <v>624</v>
      </c>
      <c r="D21" s="83" t="s">
        <v>624</v>
      </c>
      <c r="E21" s="83"/>
      <c r="F21" s="83"/>
      <c r="G21" s="83"/>
      <c r="H21" s="83"/>
      <c r="I21" s="83"/>
      <c r="J21" s="83"/>
      <c r="K21" s="83"/>
      <c r="L21" s="83"/>
      <c r="M21" s="74"/>
      <c r="N21" s="74"/>
      <c r="O21" s="74"/>
      <c r="P21" s="74"/>
      <c r="Q21" s="74"/>
      <c r="R21" s="74" t="s">
        <v>612</v>
      </c>
      <c r="S21" s="74" t="s">
        <v>612</v>
      </c>
      <c r="T21" s="74" t="s">
        <v>612</v>
      </c>
      <c r="U21" s="74" t="s">
        <v>612</v>
      </c>
      <c r="V21" s="74" t="s">
        <v>612</v>
      </c>
      <c r="W21" s="74" t="s">
        <v>612</v>
      </c>
      <c r="X21" s="74" t="s">
        <v>612</v>
      </c>
      <c r="Y21" s="74" t="s">
        <v>612</v>
      </c>
      <c r="Z21" s="74" t="s">
        <v>612</v>
      </c>
      <c r="AA21" s="74" t="s">
        <v>612</v>
      </c>
      <c r="AB21" s="74" t="s">
        <v>612</v>
      </c>
      <c r="AC21" s="74" t="s">
        <v>612</v>
      </c>
      <c r="AD21" s="74" t="s">
        <v>612</v>
      </c>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5" t="s">
        <v>625</v>
      </c>
      <c r="BF21" s="74"/>
      <c r="BG21" s="77"/>
      <c r="BH21" s="77"/>
      <c r="BI21" s="77"/>
      <c r="BJ21" s="77"/>
    </row>
    <row r="22" spans="1:62" ht="12.75" hidden="1">
      <c r="A22" s="68" t="s">
        <v>626</v>
      </c>
      <c r="B22" s="82" t="s">
        <v>627</v>
      </c>
      <c r="C22" s="83"/>
      <c r="D22" s="83" t="s">
        <v>612</v>
      </c>
      <c r="E22" s="83" t="s">
        <v>612</v>
      </c>
      <c r="F22" s="83" t="s">
        <v>612</v>
      </c>
      <c r="G22" s="83" t="s">
        <v>612</v>
      </c>
      <c r="H22" s="83" t="s">
        <v>612</v>
      </c>
      <c r="I22" s="83" t="s">
        <v>612</v>
      </c>
      <c r="J22" s="83" t="s">
        <v>612</v>
      </c>
      <c r="K22" s="83" t="s">
        <v>612</v>
      </c>
      <c r="L22" s="83" t="s">
        <v>612</v>
      </c>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t="s">
        <v>612</v>
      </c>
      <c r="AN22" s="74" t="s">
        <v>612</v>
      </c>
      <c r="AO22" s="74" t="s">
        <v>612</v>
      </c>
      <c r="AP22" s="74" t="s">
        <v>612</v>
      </c>
      <c r="AQ22" s="74" t="s">
        <v>612</v>
      </c>
      <c r="AR22" s="74"/>
      <c r="AS22" s="74"/>
      <c r="AT22" s="74"/>
      <c r="AU22" s="74"/>
      <c r="AV22" s="74"/>
      <c r="AW22" s="74"/>
      <c r="AX22" s="74"/>
      <c r="AY22" s="74"/>
      <c r="AZ22" s="74"/>
      <c r="BA22" s="74"/>
      <c r="BB22" s="74"/>
      <c r="BC22" s="74"/>
      <c r="BD22" s="74"/>
      <c r="BE22" s="75" t="s">
        <v>628</v>
      </c>
      <c r="BF22" s="74" t="s">
        <v>629</v>
      </c>
      <c r="BG22" s="77"/>
      <c r="BH22" s="77"/>
      <c r="BI22" s="77"/>
      <c r="BJ22" s="77"/>
    </row>
    <row r="23" spans="1:62" ht="12.75">
      <c r="A23" s="68" t="s">
        <v>630</v>
      </c>
      <c r="B23" s="82" t="s">
        <v>631</v>
      </c>
      <c r="C23" s="83"/>
      <c r="D23" s="83" t="s">
        <v>612</v>
      </c>
      <c r="E23" s="83" t="s">
        <v>612</v>
      </c>
      <c r="F23" s="83" t="s">
        <v>612</v>
      </c>
      <c r="G23" s="83" t="s">
        <v>612</v>
      </c>
      <c r="H23" s="83" t="s">
        <v>612</v>
      </c>
      <c r="I23" s="83" t="s">
        <v>612</v>
      </c>
      <c r="J23" s="83" t="s">
        <v>612</v>
      </c>
      <c r="K23" s="83" t="s">
        <v>612</v>
      </c>
      <c r="L23" s="83" t="s">
        <v>612</v>
      </c>
      <c r="M23" s="74" t="s">
        <v>612</v>
      </c>
      <c r="N23" s="74" t="s">
        <v>612</v>
      </c>
      <c r="O23" s="74" t="s">
        <v>612</v>
      </c>
      <c r="P23" s="74" t="s">
        <v>612</v>
      </c>
      <c r="Q23" s="74" t="s">
        <v>612</v>
      </c>
      <c r="R23" s="74" t="s">
        <v>612</v>
      </c>
      <c r="S23" s="74" t="s">
        <v>612</v>
      </c>
      <c r="T23" s="74" t="s">
        <v>612</v>
      </c>
      <c r="U23" s="74" t="s">
        <v>612</v>
      </c>
      <c r="V23" s="74" t="s">
        <v>612</v>
      </c>
      <c r="W23" s="74" t="s">
        <v>612</v>
      </c>
      <c r="X23" s="74" t="s">
        <v>612</v>
      </c>
      <c r="Y23" s="74" t="s">
        <v>612</v>
      </c>
      <c r="Z23" s="74" t="s">
        <v>612</v>
      </c>
      <c r="AA23" s="74" t="s">
        <v>612</v>
      </c>
      <c r="AB23" s="74" t="s">
        <v>612</v>
      </c>
      <c r="AC23" s="74" t="s">
        <v>612</v>
      </c>
      <c r="AD23" s="74" t="s">
        <v>612</v>
      </c>
      <c r="AE23" s="74" t="s">
        <v>612</v>
      </c>
      <c r="AF23" s="74" t="s">
        <v>612</v>
      </c>
      <c r="AG23" s="74" t="s">
        <v>612</v>
      </c>
      <c r="AH23" s="74" t="s">
        <v>612</v>
      </c>
      <c r="AI23" s="74" t="s">
        <v>612</v>
      </c>
      <c r="AJ23" s="74" t="s">
        <v>612</v>
      </c>
      <c r="AK23" s="74" t="s">
        <v>612</v>
      </c>
      <c r="AL23" s="74" t="s">
        <v>612</v>
      </c>
      <c r="AM23" s="74" t="s">
        <v>612</v>
      </c>
      <c r="AN23" s="74" t="s">
        <v>612</v>
      </c>
      <c r="AO23" s="74" t="s">
        <v>612</v>
      </c>
      <c r="AP23" s="74" t="s">
        <v>612</v>
      </c>
      <c r="AQ23" s="74" t="s">
        <v>612</v>
      </c>
      <c r="AR23" s="74" t="s">
        <v>612</v>
      </c>
      <c r="AS23" s="74" t="s">
        <v>612</v>
      </c>
      <c r="AT23" s="74" t="s">
        <v>612</v>
      </c>
      <c r="AU23" s="74" t="s">
        <v>612</v>
      </c>
      <c r="AV23" s="74" t="s">
        <v>612</v>
      </c>
      <c r="AW23" s="74" t="s">
        <v>612</v>
      </c>
      <c r="AX23" s="74" t="s">
        <v>612</v>
      </c>
      <c r="AY23" s="74" t="s">
        <v>612</v>
      </c>
      <c r="AZ23" s="74" t="s">
        <v>612</v>
      </c>
      <c r="BA23" s="74" t="s">
        <v>612</v>
      </c>
      <c r="BB23" s="74" t="s">
        <v>612</v>
      </c>
      <c r="BC23" s="74" t="s">
        <v>612</v>
      </c>
      <c r="BD23" s="74" t="s">
        <v>612</v>
      </c>
      <c r="BE23" s="75" t="s">
        <v>613</v>
      </c>
      <c r="BF23" s="74" t="s">
        <v>629</v>
      </c>
      <c r="BG23" s="77"/>
      <c r="BH23" s="77"/>
      <c r="BI23" s="77"/>
      <c r="BJ23" s="77"/>
    </row>
    <row r="24" spans="1:62" ht="12.75">
      <c r="A24" s="68"/>
      <c r="B24" s="84" t="s">
        <v>545</v>
      </c>
      <c r="C24" s="83"/>
      <c r="D24" s="83"/>
      <c r="E24" s="83"/>
      <c r="F24" s="83"/>
      <c r="G24" s="83"/>
      <c r="H24" s="83"/>
      <c r="I24" s="83"/>
      <c r="J24" s="83"/>
      <c r="K24" s="83"/>
      <c r="L24" s="83"/>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5"/>
      <c r="BF24" s="74"/>
      <c r="BG24" s="77"/>
      <c r="BH24" s="77"/>
      <c r="BI24" s="77"/>
      <c r="BJ24" s="77"/>
    </row>
    <row r="25" ht="12.75" customHeight="1">
      <c r="BJ25" s="87"/>
    </row>
    <row r="26" spans="1:62" s="42" customFormat="1" ht="90" customHeight="1">
      <c r="A26" s="38"/>
      <c r="B26" s="59" t="s">
        <v>632</v>
      </c>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88"/>
      <c r="BF26" s="76"/>
      <c r="BG26" s="51" t="s">
        <v>633</v>
      </c>
      <c r="BH26" s="51" t="s">
        <v>634</v>
      </c>
      <c r="BI26" s="51" t="s">
        <v>590</v>
      </c>
      <c r="BJ26" s="251" t="s">
        <v>635</v>
      </c>
    </row>
    <row r="27" spans="1:62" ht="26.25" customHeight="1">
      <c r="A27" s="38" t="s">
        <v>636</v>
      </c>
      <c r="B27" s="3" t="s">
        <v>637</v>
      </c>
      <c r="D27" s="85" t="s">
        <v>612</v>
      </c>
      <c r="E27" s="85" t="s">
        <v>612</v>
      </c>
      <c r="F27" s="85" t="s">
        <v>612</v>
      </c>
      <c r="G27" s="85" t="s">
        <v>612</v>
      </c>
      <c r="H27" s="85" t="s">
        <v>612</v>
      </c>
      <c r="M27" s="83"/>
      <c r="Z27" t="s">
        <v>612</v>
      </c>
      <c r="AA27" t="s">
        <v>612</v>
      </c>
      <c r="AB27" t="s">
        <v>612</v>
      </c>
      <c r="AC27" t="s">
        <v>612</v>
      </c>
      <c r="AD27" t="s">
        <v>612</v>
      </c>
      <c r="BE27" s="88" t="s">
        <v>638</v>
      </c>
      <c r="BJ27" s="254"/>
    </row>
    <row r="28" spans="1:62" s="57" customFormat="1" ht="25.5">
      <c r="A28" s="90" t="s">
        <v>639</v>
      </c>
      <c r="B28" s="56" t="s">
        <v>640</v>
      </c>
      <c r="C28" s="56"/>
      <c r="D28" s="56" t="s">
        <v>612</v>
      </c>
      <c r="E28" s="56" t="s">
        <v>612</v>
      </c>
      <c r="F28" s="56" t="s">
        <v>612</v>
      </c>
      <c r="G28" s="56" t="s">
        <v>612</v>
      </c>
      <c r="H28" s="56" t="s">
        <v>612</v>
      </c>
      <c r="I28" s="56" t="s">
        <v>612</v>
      </c>
      <c r="J28" s="56" t="s">
        <v>612</v>
      </c>
      <c r="K28" s="56" t="s">
        <v>612</v>
      </c>
      <c r="L28" s="56" t="s">
        <v>612</v>
      </c>
      <c r="M28" s="57" t="s">
        <v>612</v>
      </c>
      <c r="N28" s="57" t="s">
        <v>612</v>
      </c>
      <c r="O28" s="57" t="s">
        <v>612</v>
      </c>
      <c r="P28" s="57" t="s">
        <v>612</v>
      </c>
      <c r="Q28" s="57" t="s">
        <v>612</v>
      </c>
      <c r="R28" s="57" t="s">
        <v>612</v>
      </c>
      <c r="S28" s="57" t="s">
        <v>612</v>
      </c>
      <c r="T28" s="57" t="s">
        <v>612</v>
      </c>
      <c r="U28" s="57" t="s">
        <v>612</v>
      </c>
      <c r="V28" s="57" t="s">
        <v>612</v>
      </c>
      <c r="W28" s="57" t="s">
        <v>612</v>
      </c>
      <c r="X28" s="57" t="s">
        <v>612</v>
      </c>
      <c r="Y28" s="57" t="s">
        <v>612</v>
      </c>
      <c r="Z28" s="57" t="s">
        <v>612</v>
      </c>
      <c r="AA28" s="57" t="s">
        <v>612</v>
      </c>
      <c r="AB28" s="57" t="s">
        <v>612</v>
      </c>
      <c r="AC28" s="57" t="s">
        <v>612</v>
      </c>
      <c r="AD28" s="57" t="s">
        <v>612</v>
      </c>
      <c r="AE28" s="57" t="s">
        <v>612</v>
      </c>
      <c r="AF28" s="57" t="s">
        <v>612</v>
      </c>
      <c r="AG28" s="57" t="s">
        <v>612</v>
      </c>
      <c r="AH28" s="57" t="s">
        <v>612</v>
      </c>
      <c r="AI28" s="57" t="s">
        <v>612</v>
      </c>
      <c r="AJ28" s="57" t="s">
        <v>612</v>
      </c>
      <c r="AK28" s="57" t="s">
        <v>612</v>
      </c>
      <c r="AL28" s="57" t="s">
        <v>612</v>
      </c>
      <c r="AM28" s="57" t="s">
        <v>612</v>
      </c>
      <c r="AN28" s="57" t="s">
        <v>612</v>
      </c>
      <c r="AO28" s="57" t="s">
        <v>612</v>
      </c>
      <c r="AP28" s="57" t="s">
        <v>612</v>
      </c>
      <c r="AQ28" s="57" t="s">
        <v>612</v>
      </c>
      <c r="AR28" s="57" t="s">
        <v>612</v>
      </c>
      <c r="AS28" s="57" t="s">
        <v>612</v>
      </c>
      <c r="AT28" s="57" t="s">
        <v>612</v>
      </c>
      <c r="AU28" s="57" t="s">
        <v>612</v>
      </c>
      <c r="AV28" s="57" t="s">
        <v>612</v>
      </c>
      <c r="AW28" s="57" t="s">
        <v>612</v>
      </c>
      <c r="AX28" s="57" t="s">
        <v>612</v>
      </c>
      <c r="AY28" s="57" t="s">
        <v>612</v>
      </c>
      <c r="AZ28" s="57" t="s">
        <v>612</v>
      </c>
      <c r="BA28" s="57" t="s">
        <v>612</v>
      </c>
      <c r="BB28" s="57" t="s">
        <v>612</v>
      </c>
      <c r="BC28" s="57" t="s">
        <v>612</v>
      </c>
      <c r="BD28" s="57" t="s">
        <v>612</v>
      </c>
      <c r="BE28" s="58" t="s">
        <v>613</v>
      </c>
      <c r="BG28" s="41"/>
      <c r="BH28" s="41"/>
      <c r="BI28" s="41"/>
      <c r="BJ28" s="254"/>
    </row>
    <row r="29" spans="1:62" ht="47.25" customHeight="1">
      <c r="A29" s="38" t="s">
        <v>641</v>
      </c>
      <c r="B29" s="3" t="s">
        <v>642</v>
      </c>
      <c r="D29" s="85" t="s">
        <v>612</v>
      </c>
      <c r="E29" s="85" t="s">
        <v>612</v>
      </c>
      <c r="F29" s="85" t="s">
        <v>612</v>
      </c>
      <c r="G29" s="85" t="s">
        <v>612</v>
      </c>
      <c r="H29" s="85" t="s">
        <v>612</v>
      </c>
      <c r="I29" s="85" t="s">
        <v>612</v>
      </c>
      <c r="J29" s="85" t="s">
        <v>612</v>
      </c>
      <c r="K29" s="85" t="s">
        <v>612</v>
      </c>
      <c r="L29" s="85" t="s">
        <v>612</v>
      </c>
      <c r="M29" t="s">
        <v>612</v>
      </c>
      <c r="N29" t="s">
        <v>612</v>
      </c>
      <c r="O29" t="s">
        <v>612</v>
      </c>
      <c r="P29" t="s">
        <v>612</v>
      </c>
      <c r="Q29" t="s">
        <v>612</v>
      </c>
      <c r="R29" t="s">
        <v>612</v>
      </c>
      <c r="S29" t="s">
        <v>612</v>
      </c>
      <c r="T29" t="s">
        <v>612</v>
      </c>
      <c r="U29" t="s">
        <v>612</v>
      </c>
      <c r="V29" t="s">
        <v>612</v>
      </c>
      <c r="W29" t="s">
        <v>612</v>
      </c>
      <c r="X29" t="s">
        <v>612</v>
      </c>
      <c r="Y29" t="s">
        <v>612</v>
      </c>
      <c r="Z29" t="s">
        <v>612</v>
      </c>
      <c r="AA29" t="s">
        <v>612</v>
      </c>
      <c r="AB29" t="s">
        <v>612</v>
      </c>
      <c r="AC29" t="s">
        <v>612</v>
      </c>
      <c r="AD29" t="s">
        <v>612</v>
      </c>
      <c r="AE29" t="s">
        <v>612</v>
      </c>
      <c r="AF29" t="s">
        <v>612</v>
      </c>
      <c r="AG29" t="s">
        <v>612</v>
      </c>
      <c r="AH29" t="s">
        <v>612</v>
      </c>
      <c r="AI29" t="s">
        <v>612</v>
      </c>
      <c r="AJ29" t="s">
        <v>612</v>
      </c>
      <c r="AK29" t="s">
        <v>612</v>
      </c>
      <c r="AL29" t="s">
        <v>612</v>
      </c>
      <c r="AM29" t="s">
        <v>612</v>
      </c>
      <c r="AN29" t="s">
        <v>612</v>
      </c>
      <c r="AO29" t="s">
        <v>612</v>
      </c>
      <c r="AP29" t="s">
        <v>612</v>
      </c>
      <c r="AQ29" t="s">
        <v>612</v>
      </c>
      <c r="AR29" t="s">
        <v>612</v>
      </c>
      <c r="AS29" t="s">
        <v>612</v>
      </c>
      <c r="AT29" t="s">
        <v>612</v>
      </c>
      <c r="AU29" t="s">
        <v>612</v>
      </c>
      <c r="AV29" t="s">
        <v>612</v>
      </c>
      <c r="AW29" t="s">
        <v>612</v>
      </c>
      <c r="AX29" t="s">
        <v>612</v>
      </c>
      <c r="AY29" t="s">
        <v>612</v>
      </c>
      <c r="AZ29" t="s">
        <v>612</v>
      </c>
      <c r="BA29" t="s">
        <v>612</v>
      </c>
      <c r="BB29" t="s">
        <v>612</v>
      </c>
      <c r="BC29" t="s">
        <v>612</v>
      </c>
      <c r="BD29" t="s">
        <v>612</v>
      </c>
      <c r="BE29" s="86" t="s">
        <v>613</v>
      </c>
      <c r="BJ29" s="254"/>
    </row>
    <row r="30" spans="1:62" ht="14.25" customHeight="1">
      <c r="A30" s="91" t="s">
        <v>624</v>
      </c>
      <c r="B30" s="3" t="s">
        <v>545</v>
      </c>
      <c r="BJ30" s="87"/>
    </row>
    <row r="31" spans="1:62" ht="12.75">
      <c r="A31" s="38" t="s">
        <v>545</v>
      </c>
      <c r="B31" s="3" t="s">
        <v>545</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F31" s="42"/>
      <c r="BJ31" s="87"/>
    </row>
    <row r="32" spans="1:62" s="42" customFormat="1" ht="51">
      <c r="A32" s="38"/>
      <c r="B32" s="59" t="s">
        <v>643</v>
      </c>
      <c r="C32" s="76"/>
      <c r="D32" s="83"/>
      <c r="E32" s="83"/>
      <c r="F32" s="83"/>
      <c r="G32" s="83"/>
      <c r="H32" s="83"/>
      <c r="I32" s="83"/>
      <c r="J32" s="83"/>
      <c r="K32" s="83"/>
      <c r="L32" s="83"/>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s="86"/>
      <c r="BF32"/>
      <c r="BG32" s="51" t="s">
        <v>644</v>
      </c>
      <c r="BH32" s="51" t="s">
        <v>645</v>
      </c>
      <c r="BI32" s="51" t="s">
        <v>590</v>
      </c>
      <c r="BJ32" s="251" t="s">
        <v>646</v>
      </c>
    </row>
    <row r="33" spans="1:62" ht="21" customHeight="1">
      <c r="A33" s="92" t="s">
        <v>647</v>
      </c>
      <c r="B33" s="93" t="s">
        <v>648</v>
      </c>
      <c r="C33" s="76"/>
      <c r="D33" s="83" t="s">
        <v>612</v>
      </c>
      <c r="E33" s="83" t="s">
        <v>612</v>
      </c>
      <c r="F33" s="83" t="s">
        <v>612</v>
      </c>
      <c r="G33" s="83" t="s">
        <v>612</v>
      </c>
      <c r="H33" s="83" t="s">
        <v>612</v>
      </c>
      <c r="I33" s="83" t="s">
        <v>612</v>
      </c>
      <c r="J33" s="83" t="s">
        <v>612</v>
      </c>
      <c r="K33" s="83" t="s">
        <v>612</v>
      </c>
      <c r="L33" s="83" t="s">
        <v>612</v>
      </c>
      <c r="M33" t="s">
        <v>612</v>
      </c>
      <c r="N33" t="s">
        <v>612</v>
      </c>
      <c r="O33" t="s">
        <v>612</v>
      </c>
      <c r="P33" t="s">
        <v>612</v>
      </c>
      <c r="Q33" t="s">
        <v>612</v>
      </c>
      <c r="R33" t="s">
        <v>612</v>
      </c>
      <c r="S33" t="s">
        <v>612</v>
      </c>
      <c r="T33" t="s">
        <v>612</v>
      </c>
      <c r="U33" t="s">
        <v>612</v>
      </c>
      <c r="V33" t="s">
        <v>612</v>
      </c>
      <c r="W33" t="s">
        <v>612</v>
      </c>
      <c r="X33" t="s">
        <v>612</v>
      </c>
      <c r="Y33" t="s">
        <v>612</v>
      </c>
      <c r="Z33" t="s">
        <v>612</v>
      </c>
      <c r="AA33" t="s">
        <v>612</v>
      </c>
      <c r="AB33" t="s">
        <v>612</v>
      </c>
      <c r="AC33" t="s">
        <v>612</v>
      </c>
      <c r="AD33" t="s">
        <v>612</v>
      </c>
      <c r="AE33" t="s">
        <v>612</v>
      </c>
      <c r="AF33" t="s">
        <v>612</v>
      </c>
      <c r="AG33" t="s">
        <v>612</v>
      </c>
      <c r="AH33" t="s">
        <v>612</v>
      </c>
      <c r="AI33" t="s">
        <v>612</v>
      </c>
      <c r="AJ33" t="s">
        <v>612</v>
      </c>
      <c r="AK33" t="s">
        <v>612</v>
      </c>
      <c r="AL33" t="s">
        <v>612</v>
      </c>
      <c r="AM33" t="s">
        <v>612</v>
      </c>
      <c r="AN33" t="s">
        <v>612</v>
      </c>
      <c r="AO33" t="s">
        <v>612</v>
      </c>
      <c r="AP33" t="s">
        <v>612</v>
      </c>
      <c r="BE33" s="86" t="s">
        <v>649</v>
      </c>
      <c r="BG33" s="51"/>
      <c r="BH33" s="51"/>
      <c r="BI33" s="51"/>
      <c r="BJ33" s="251"/>
    </row>
    <row r="34" spans="1:62" ht="30.75" customHeight="1">
      <c r="A34" s="92" t="s">
        <v>650</v>
      </c>
      <c r="B34" s="3" t="s">
        <v>651</v>
      </c>
      <c r="D34" s="42"/>
      <c r="E34" s="42"/>
      <c r="F34" s="42"/>
      <c r="G34" s="42"/>
      <c r="H34" s="42"/>
      <c r="I34" s="42"/>
      <c r="J34" s="42"/>
      <c r="K34" s="42"/>
      <c r="L34" s="42"/>
      <c r="M34" s="42"/>
      <c r="N34" s="42"/>
      <c r="O34" s="42"/>
      <c r="P34" s="42"/>
      <c r="Q34" s="42"/>
      <c r="R34" s="42"/>
      <c r="S34" s="42"/>
      <c r="T34" s="42"/>
      <c r="U34" s="42"/>
      <c r="V34" s="42"/>
      <c r="W34" s="42"/>
      <c r="X34" s="42"/>
      <c r="Y34" s="42"/>
      <c r="Z34" s="42"/>
      <c r="AA34" s="42"/>
      <c r="AB34" s="42" t="s">
        <v>612</v>
      </c>
      <c r="AC34" s="42" t="s">
        <v>612</v>
      </c>
      <c r="AD34" s="42" t="s">
        <v>612</v>
      </c>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86" t="s">
        <v>567</v>
      </c>
      <c r="BF34" s="42"/>
      <c r="BJ34" s="251"/>
    </row>
    <row r="35" spans="1:62" ht="74.25" customHeight="1">
      <c r="A35" s="94" t="s">
        <v>652</v>
      </c>
      <c r="B35" s="82" t="s">
        <v>653</v>
      </c>
      <c r="D35" s="85" t="s">
        <v>612</v>
      </c>
      <c r="E35" s="85" t="s">
        <v>612</v>
      </c>
      <c r="F35" s="85" t="s">
        <v>612</v>
      </c>
      <c r="G35" s="85" t="s">
        <v>612</v>
      </c>
      <c r="H35" s="85" t="s">
        <v>612</v>
      </c>
      <c r="I35" s="85" t="s">
        <v>612</v>
      </c>
      <c r="J35" s="85" t="s">
        <v>612</v>
      </c>
      <c r="K35" s="85" t="s">
        <v>612</v>
      </c>
      <c r="L35" s="85" t="s">
        <v>612</v>
      </c>
      <c r="M35" t="s">
        <v>612</v>
      </c>
      <c r="N35" t="s">
        <v>612</v>
      </c>
      <c r="O35" t="s">
        <v>612</v>
      </c>
      <c r="P35" t="s">
        <v>612</v>
      </c>
      <c r="Q35" t="s">
        <v>612</v>
      </c>
      <c r="R35" t="s">
        <v>612</v>
      </c>
      <c r="S35" t="s">
        <v>612</v>
      </c>
      <c r="T35" t="s">
        <v>612</v>
      </c>
      <c r="U35" t="s">
        <v>612</v>
      </c>
      <c r="V35" t="s">
        <v>612</v>
      </c>
      <c r="W35" t="s">
        <v>612</v>
      </c>
      <c r="X35" t="s">
        <v>612</v>
      </c>
      <c r="Y35" t="s">
        <v>612</v>
      </c>
      <c r="Z35" t="s">
        <v>612</v>
      </c>
      <c r="AA35" t="s">
        <v>612</v>
      </c>
      <c r="AB35" t="s">
        <v>612</v>
      </c>
      <c r="AC35" t="s">
        <v>612</v>
      </c>
      <c r="AD35" t="s">
        <v>612</v>
      </c>
      <c r="AE35" t="s">
        <v>612</v>
      </c>
      <c r="AF35" t="s">
        <v>612</v>
      </c>
      <c r="AG35" t="s">
        <v>612</v>
      </c>
      <c r="AH35" t="s">
        <v>612</v>
      </c>
      <c r="AI35" t="s">
        <v>612</v>
      </c>
      <c r="AJ35" t="s">
        <v>612</v>
      </c>
      <c r="AK35" t="s">
        <v>612</v>
      </c>
      <c r="AL35" t="s">
        <v>612</v>
      </c>
      <c r="AM35" t="s">
        <v>612</v>
      </c>
      <c r="AN35" t="s">
        <v>612</v>
      </c>
      <c r="AO35" t="s">
        <v>612</v>
      </c>
      <c r="AP35" t="s">
        <v>612</v>
      </c>
      <c r="AQ35" t="s">
        <v>612</v>
      </c>
      <c r="AR35" t="s">
        <v>612</v>
      </c>
      <c r="AS35" t="s">
        <v>612</v>
      </c>
      <c r="AT35" t="s">
        <v>612</v>
      </c>
      <c r="AU35" t="s">
        <v>612</v>
      </c>
      <c r="AV35" t="s">
        <v>612</v>
      </c>
      <c r="AW35" t="s">
        <v>612</v>
      </c>
      <c r="AX35" t="s">
        <v>612</v>
      </c>
      <c r="AY35" t="s">
        <v>612</v>
      </c>
      <c r="AZ35" t="s">
        <v>612</v>
      </c>
      <c r="BA35" t="s">
        <v>612</v>
      </c>
      <c r="BB35" t="s">
        <v>612</v>
      </c>
      <c r="BC35" t="s">
        <v>612</v>
      </c>
      <c r="BD35" t="s">
        <v>612</v>
      </c>
      <c r="BE35" s="86" t="s">
        <v>613</v>
      </c>
      <c r="BJ35" s="251"/>
    </row>
    <row r="36" spans="1:62" ht="12.75">
      <c r="A36" s="38" t="s">
        <v>545</v>
      </c>
      <c r="C36" s="83"/>
      <c r="D36" s="83" t="s">
        <v>654</v>
      </c>
      <c r="E36" s="83" t="s">
        <v>545</v>
      </c>
      <c r="F36" s="83" t="s">
        <v>545</v>
      </c>
      <c r="G36" s="83" t="s">
        <v>545</v>
      </c>
      <c r="H36" s="83" t="s">
        <v>545</v>
      </c>
      <c r="I36" s="83" t="s">
        <v>545</v>
      </c>
      <c r="J36" s="83" t="s">
        <v>545</v>
      </c>
      <c r="K36" s="83" t="s">
        <v>545</v>
      </c>
      <c r="L36" s="83" t="s">
        <v>545</v>
      </c>
      <c r="BJ36" s="87"/>
    </row>
    <row r="37" spans="1:62" s="42" customFormat="1" ht="66.75" customHeight="1">
      <c r="A37" s="38"/>
      <c r="B37" s="95" t="s">
        <v>655</v>
      </c>
      <c r="D37" s="83"/>
      <c r="E37" s="83"/>
      <c r="F37" s="83"/>
      <c r="G37" s="83"/>
      <c r="H37" s="83"/>
      <c r="I37" s="83"/>
      <c r="J37" s="83"/>
      <c r="K37" s="83"/>
      <c r="L37" s="83"/>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s="86"/>
      <c r="BF37"/>
      <c r="BG37" s="51" t="s">
        <v>656</v>
      </c>
      <c r="BH37" s="51" t="s">
        <v>596</v>
      </c>
      <c r="BI37" s="51" t="s">
        <v>597</v>
      </c>
      <c r="BJ37" s="251" t="s">
        <v>657</v>
      </c>
    </row>
    <row r="38" spans="1:62" ht="12.75">
      <c r="A38" s="38" t="s">
        <v>658</v>
      </c>
      <c r="B38" s="3" t="s">
        <v>659</v>
      </c>
      <c r="D38" s="42" t="s">
        <v>612</v>
      </c>
      <c r="E38" s="42" t="s">
        <v>612</v>
      </c>
      <c r="F38" s="42" t="s">
        <v>612</v>
      </c>
      <c r="G38" s="42" t="s">
        <v>612</v>
      </c>
      <c r="H38" s="42" t="s">
        <v>612</v>
      </c>
      <c r="I38" s="42" t="s">
        <v>612</v>
      </c>
      <c r="J38" s="42" t="s">
        <v>612</v>
      </c>
      <c r="K38" s="42" t="s">
        <v>612</v>
      </c>
      <c r="L38" s="42" t="s">
        <v>612</v>
      </c>
      <c r="M38" s="42" t="s">
        <v>612</v>
      </c>
      <c r="N38" s="42" t="s">
        <v>612</v>
      </c>
      <c r="O38" s="42" t="s">
        <v>612</v>
      </c>
      <c r="P38" s="42" t="s">
        <v>612</v>
      </c>
      <c r="Q38" s="42" t="s">
        <v>612</v>
      </c>
      <c r="R38" s="42" t="s">
        <v>612</v>
      </c>
      <c r="S38" s="42" t="s">
        <v>612</v>
      </c>
      <c r="T38" s="42" t="s">
        <v>612</v>
      </c>
      <c r="U38" s="42" t="s">
        <v>612</v>
      </c>
      <c r="V38" s="42" t="s">
        <v>612</v>
      </c>
      <c r="W38" s="42" t="s">
        <v>612</v>
      </c>
      <c r="X38" s="42" t="s">
        <v>612</v>
      </c>
      <c r="Y38" s="42" t="s">
        <v>612</v>
      </c>
      <c r="Z38" s="42" t="s">
        <v>612</v>
      </c>
      <c r="AA38" s="42" t="s">
        <v>612</v>
      </c>
      <c r="AB38" s="42" t="s">
        <v>612</v>
      </c>
      <c r="AC38" s="42" t="s">
        <v>612</v>
      </c>
      <c r="AD38" s="42" t="s">
        <v>612</v>
      </c>
      <c r="AE38" s="42" t="s">
        <v>612</v>
      </c>
      <c r="AF38" s="42" t="s">
        <v>612</v>
      </c>
      <c r="AG38" s="42" t="s">
        <v>612</v>
      </c>
      <c r="AH38" s="42" t="s">
        <v>612</v>
      </c>
      <c r="AI38" s="42" t="s">
        <v>612</v>
      </c>
      <c r="AJ38" s="42" t="s">
        <v>612</v>
      </c>
      <c r="AK38" s="42" t="s">
        <v>612</v>
      </c>
      <c r="AL38" s="42" t="s">
        <v>612</v>
      </c>
      <c r="AM38" s="42" t="s">
        <v>612</v>
      </c>
      <c r="AN38" s="42" t="s">
        <v>612</v>
      </c>
      <c r="AO38" s="42" t="s">
        <v>612</v>
      </c>
      <c r="AP38" s="42" t="s">
        <v>612</v>
      </c>
      <c r="AQ38" s="42" t="s">
        <v>612</v>
      </c>
      <c r="AR38" s="42" t="s">
        <v>612</v>
      </c>
      <c r="AS38" s="42" t="s">
        <v>612</v>
      </c>
      <c r="AT38" s="42" t="s">
        <v>612</v>
      </c>
      <c r="AU38" s="42" t="s">
        <v>612</v>
      </c>
      <c r="AV38" s="42" t="s">
        <v>612</v>
      </c>
      <c r="AW38" s="42" t="s">
        <v>612</v>
      </c>
      <c r="AX38" s="42" t="s">
        <v>612</v>
      </c>
      <c r="AY38" s="42" t="s">
        <v>612</v>
      </c>
      <c r="AZ38" s="42" t="s">
        <v>612</v>
      </c>
      <c r="BA38" s="42" t="s">
        <v>612</v>
      </c>
      <c r="BB38" s="42" t="s">
        <v>612</v>
      </c>
      <c r="BC38" s="42" t="s">
        <v>612</v>
      </c>
      <c r="BD38" s="42" t="s">
        <v>612</v>
      </c>
      <c r="BE38" s="86" t="s">
        <v>613</v>
      </c>
      <c r="BF38" s="42"/>
      <c r="BJ38" s="251"/>
    </row>
    <row r="39" spans="1:62" ht="12.75">
      <c r="A39" s="38" t="s">
        <v>660</v>
      </c>
      <c r="B39" s="82" t="s">
        <v>661</v>
      </c>
      <c r="C39" s="83"/>
      <c r="D39" s="42" t="s">
        <v>612</v>
      </c>
      <c r="E39" s="42" t="s">
        <v>612</v>
      </c>
      <c r="F39" s="42" t="s">
        <v>612</v>
      </c>
      <c r="G39" s="42" t="s">
        <v>612</v>
      </c>
      <c r="H39" s="42" t="s">
        <v>612</v>
      </c>
      <c r="I39" s="42" t="s">
        <v>612</v>
      </c>
      <c r="J39" s="42" t="s">
        <v>612</v>
      </c>
      <c r="K39" s="42" t="s">
        <v>612</v>
      </c>
      <c r="L39" s="42" t="s">
        <v>612</v>
      </c>
      <c r="M39" s="42"/>
      <c r="N39" s="42"/>
      <c r="O39" s="42"/>
      <c r="P39" s="42"/>
      <c r="Q39" s="42"/>
      <c r="R39" s="42"/>
      <c r="S39" s="42"/>
      <c r="T39" s="42"/>
      <c r="U39" s="42"/>
      <c r="V39" s="42"/>
      <c r="W39" s="42"/>
      <c r="X39" s="42"/>
      <c r="Y39" s="42"/>
      <c r="Z39" s="42"/>
      <c r="AA39" s="42"/>
      <c r="AB39" s="42"/>
      <c r="AC39" s="42"/>
      <c r="AD39" s="42"/>
      <c r="AE39" s="42"/>
      <c r="AF39" s="42"/>
      <c r="AG39" s="42"/>
      <c r="AH39" s="42"/>
      <c r="AI39" s="42" t="s">
        <v>612</v>
      </c>
      <c r="AJ39" s="42" t="s">
        <v>612</v>
      </c>
      <c r="AK39" s="42" t="s">
        <v>612</v>
      </c>
      <c r="AL39" s="42" t="s">
        <v>612</v>
      </c>
      <c r="AM39" s="42"/>
      <c r="AN39" s="42"/>
      <c r="AO39" s="42"/>
      <c r="AP39" s="42"/>
      <c r="AQ39" s="42"/>
      <c r="AR39" s="42"/>
      <c r="AS39" s="42"/>
      <c r="AT39" s="42"/>
      <c r="AU39" s="42"/>
      <c r="AV39" s="42"/>
      <c r="AW39" s="42"/>
      <c r="AX39" s="42"/>
      <c r="AY39" s="42"/>
      <c r="AZ39" s="42"/>
      <c r="BA39" s="42"/>
      <c r="BB39" s="42"/>
      <c r="BC39" s="42"/>
      <c r="BD39" s="42"/>
      <c r="BE39" s="86" t="s">
        <v>662</v>
      </c>
      <c r="BF39" s="42"/>
      <c r="BJ39" s="251"/>
    </row>
    <row r="40" spans="1:62" ht="25.5">
      <c r="A40" s="38" t="s">
        <v>663</v>
      </c>
      <c r="B40" s="3" t="s">
        <v>664</v>
      </c>
      <c r="D40" s="83" t="s">
        <v>612</v>
      </c>
      <c r="E40" s="83" t="s">
        <v>612</v>
      </c>
      <c r="F40" s="83" t="s">
        <v>612</v>
      </c>
      <c r="G40" s="83" t="s">
        <v>612</v>
      </c>
      <c r="H40" s="83" t="s">
        <v>612</v>
      </c>
      <c r="I40" s="83" t="s">
        <v>612</v>
      </c>
      <c r="J40" s="83" t="s">
        <v>612</v>
      </c>
      <c r="K40" s="83" t="s">
        <v>612</v>
      </c>
      <c r="L40" s="83" t="s">
        <v>612</v>
      </c>
      <c r="M40" t="s">
        <v>612</v>
      </c>
      <c r="N40" t="s">
        <v>612</v>
      </c>
      <c r="O40" t="s">
        <v>612</v>
      </c>
      <c r="P40" t="s">
        <v>612</v>
      </c>
      <c r="Q40" t="s">
        <v>612</v>
      </c>
      <c r="R40" t="s">
        <v>612</v>
      </c>
      <c r="S40" t="s">
        <v>612</v>
      </c>
      <c r="T40" t="s">
        <v>612</v>
      </c>
      <c r="U40" t="s">
        <v>612</v>
      </c>
      <c r="V40" t="s">
        <v>612</v>
      </c>
      <c r="W40" t="s">
        <v>612</v>
      </c>
      <c r="X40" t="s">
        <v>612</v>
      </c>
      <c r="Y40" t="s">
        <v>612</v>
      </c>
      <c r="Z40" t="s">
        <v>612</v>
      </c>
      <c r="AA40" t="s">
        <v>612</v>
      </c>
      <c r="AB40" t="s">
        <v>612</v>
      </c>
      <c r="AC40" t="s">
        <v>612</v>
      </c>
      <c r="AD40" t="s">
        <v>612</v>
      </c>
      <c r="AE40" t="s">
        <v>612</v>
      </c>
      <c r="AF40" t="s">
        <v>665</v>
      </c>
      <c r="AG40" t="s">
        <v>612</v>
      </c>
      <c r="AH40" t="s">
        <v>612</v>
      </c>
      <c r="AI40" t="s">
        <v>612</v>
      </c>
      <c r="AJ40" t="s">
        <v>612</v>
      </c>
      <c r="AK40" t="s">
        <v>612</v>
      </c>
      <c r="AL40" t="s">
        <v>612</v>
      </c>
      <c r="AM40" t="s">
        <v>612</v>
      </c>
      <c r="AN40" t="s">
        <v>612</v>
      </c>
      <c r="AO40" t="s">
        <v>612</v>
      </c>
      <c r="AP40" t="s">
        <v>612</v>
      </c>
      <c r="AQ40" t="s">
        <v>612</v>
      </c>
      <c r="AR40" t="s">
        <v>612</v>
      </c>
      <c r="AS40" t="s">
        <v>612</v>
      </c>
      <c r="AT40" t="s">
        <v>612</v>
      </c>
      <c r="AU40" t="s">
        <v>612</v>
      </c>
      <c r="AV40" t="s">
        <v>612</v>
      </c>
      <c r="AW40" t="s">
        <v>612</v>
      </c>
      <c r="AX40" t="s">
        <v>612</v>
      </c>
      <c r="AY40" t="s">
        <v>612</v>
      </c>
      <c r="AZ40" t="s">
        <v>612</v>
      </c>
      <c r="BA40" t="s">
        <v>612</v>
      </c>
      <c r="BB40" t="s">
        <v>612</v>
      </c>
      <c r="BC40" t="s">
        <v>612</v>
      </c>
      <c r="BD40" t="s">
        <v>612</v>
      </c>
      <c r="BE40" s="86" t="s">
        <v>613</v>
      </c>
      <c r="BF40" t="s">
        <v>666</v>
      </c>
      <c r="BJ40" s="251"/>
    </row>
    <row r="41" spans="1:62" ht="25.5">
      <c r="A41" s="38" t="s">
        <v>667</v>
      </c>
      <c r="B41" s="3" t="s">
        <v>668</v>
      </c>
      <c r="D41" s="83" t="s">
        <v>612</v>
      </c>
      <c r="E41" s="83" t="s">
        <v>612</v>
      </c>
      <c r="F41" s="83" t="s">
        <v>612</v>
      </c>
      <c r="G41" s="83" t="s">
        <v>612</v>
      </c>
      <c r="H41" s="83" t="s">
        <v>612</v>
      </c>
      <c r="I41" s="83" t="s">
        <v>612</v>
      </c>
      <c r="J41" s="83" t="s">
        <v>612</v>
      </c>
      <c r="K41" s="83" t="s">
        <v>612</v>
      </c>
      <c r="L41" s="83" t="s">
        <v>612</v>
      </c>
      <c r="M41" t="s">
        <v>612</v>
      </c>
      <c r="N41" t="s">
        <v>612</v>
      </c>
      <c r="O41" t="s">
        <v>612</v>
      </c>
      <c r="P41" t="s">
        <v>612</v>
      </c>
      <c r="Q41" t="s">
        <v>612</v>
      </c>
      <c r="R41" t="s">
        <v>612</v>
      </c>
      <c r="S41" t="s">
        <v>612</v>
      </c>
      <c r="T41" t="s">
        <v>612</v>
      </c>
      <c r="U41" t="s">
        <v>612</v>
      </c>
      <c r="BE41" s="86" t="s">
        <v>669</v>
      </c>
      <c r="BF41" t="s">
        <v>670</v>
      </c>
      <c r="BJ41" s="251"/>
    </row>
    <row r="42" spans="1:62" ht="12.75">
      <c r="A42" s="91" t="s">
        <v>671</v>
      </c>
      <c r="B42" s="82" t="s">
        <v>672</v>
      </c>
      <c r="C42" s="83"/>
      <c r="D42" s="83" t="s">
        <v>612</v>
      </c>
      <c r="E42" s="83" t="s">
        <v>612</v>
      </c>
      <c r="F42" s="83" t="s">
        <v>612</v>
      </c>
      <c r="G42" s="83" t="s">
        <v>612</v>
      </c>
      <c r="H42" s="83" t="s">
        <v>612</v>
      </c>
      <c r="I42" s="83" t="s">
        <v>612</v>
      </c>
      <c r="J42" s="83" t="s">
        <v>612</v>
      </c>
      <c r="K42" s="83" t="s">
        <v>612</v>
      </c>
      <c r="L42" s="83" t="s">
        <v>612</v>
      </c>
      <c r="M42" t="s">
        <v>612</v>
      </c>
      <c r="N42" t="s">
        <v>612</v>
      </c>
      <c r="O42" t="s">
        <v>612</v>
      </c>
      <c r="P42" t="s">
        <v>612</v>
      </c>
      <c r="Q42" t="s">
        <v>612</v>
      </c>
      <c r="R42" t="s">
        <v>612</v>
      </c>
      <c r="S42" t="s">
        <v>612</v>
      </c>
      <c r="T42" t="s">
        <v>612</v>
      </c>
      <c r="U42" t="s">
        <v>612</v>
      </c>
      <c r="V42" t="s">
        <v>612</v>
      </c>
      <c r="W42" t="s">
        <v>612</v>
      </c>
      <c r="X42" t="s">
        <v>612</v>
      </c>
      <c r="Y42" t="s">
        <v>612</v>
      </c>
      <c r="Z42" t="s">
        <v>612</v>
      </c>
      <c r="AA42" t="s">
        <v>612</v>
      </c>
      <c r="AB42" t="s">
        <v>612</v>
      </c>
      <c r="AC42" t="s">
        <v>612</v>
      </c>
      <c r="AD42" t="s">
        <v>612</v>
      </c>
      <c r="AE42" t="s">
        <v>612</v>
      </c>
      <c r="AF42" t="s">
        <v>612</v>
      </c>
      <c r="AG42" t="s">
        <v>612</v>
      </c>
      <c r="AH42" t="s">
        <v>612</v>
      </c>
      <c r="AI42" t="s">
        <v>612</v>
      </c>
      <c r="AJ42" t="s">
        <v>612</v>
      </c>
      <c r="AK42" t="s">
        <v>612</v>
      </c>
      <c r="AL42" t="s">
        <v>612</v>
      </c>
      <c r="AM42" t="s">
        <v>612</v>
      </c>
      <c r="AN42" t="s">
        <v>612</v>
      </c>
      <c r="AO42" t="s">
        <v>612</v>
      </c>
      <c r="AP42" t="s">
        <v>612</v>
      </c>
      <c r="AQ42" t="s">
        <v>612</v>
      </c>
      <c r="AR42" t="s">
        <v>612</v>
      </c>
      <c r="AS42" t="s">
        <v>612</v>
      </c>
      <c r="AT42" t="s">
        <v>612</v>
      </c>
      <c r="AU42" t="s">
        <v>612</v>
      </c>
      <c r="AV42" t="s">
        <v>612</v>
      </c>
      <c r="AW42" t="s">
        <v>612</v>
      </c>
      <c r="AX42" t="s">
        <v>612</v>
      </c>
      <c r="AY42" t="s">
        <v>612</v>
      </c>
      <c r="AZ42" t="s">
        <v>612</v>
      </c>
      <c r="BA42" t="s">
        <v>612</v>
      </c>
      <c r="BB42" t="s">
        <v>612</v>
      </c>
      <c r="BC42" t="s">
        <v>612</v>
      </c>
      <c r="BD42" t="s">
        <v>612</v>
      </c>
      <c r="BE42" s="86" t="s">
        <v>613</v>
      </c>
      <c r="BF42" t="s">
        <v>673</v>
      </c>
      <c r="BJ42" s="251"/>
    </row>
    <row r="43" spans="1:62" ht="12.75">
      <c r="A43" s="91" t="s">
        <v>545</v>
      </c>
      <c r="B43" s="84" t="s">
        <v>545</v>
      </c>
      <c r="C43" s="83"/>
      <c r="D43" s="83"/>
      <c r="E43" s="83"/>
      <c r="F43" s="83"/>
      <c r="G43" s="83"/>
      <c r="H43" s="83"/>
      <c r="I43" s="83"/>
      <c r="J43" s="83"/>
      <c r="K43" s="83"/>
      <c r="L43" s="83"/>
      <c r="BJ43" s="4"/>
    </row>
    <row r="44" spans="1:62" s="42" customFormat="1" ht="37.5" customHeight="1">
      <c r="A44" s="91"/>
      <c r="B44" s="69" t="s">
        <v>674</v>
      </c>
      <c r="D44" s="83" t="s">
        <v>545</v>
      </c>
      <c r="E44" s="83" t="s">
        <v>545</v>
      </c>
      <c r="F44" s="83" t="s">
        <v>545</v>
      </c>
      <c r="G44" s="83" t="s">
        <v>545</v>
      </c>
      <c r="H44" s="83" t="s">
        <v>545</v>
      </c>
      <c r="I44" s="83" t="s">
        <v>545</v>
      </c>
      <c r="J44" s="83" t="s">
        <v>545</v>
      </c>
      <c r="K44" s="83" t="s">
        <v>545</v>
      </c>
      <c r="L44" s="83" t="s">
        <v>545</v>
      </c>
      <c r="M44" t="s">
        <v>545</v>
      </c>
      <c r="N44" t="s">
        <v>545</v>
      </c>
      <c r="O44" t="s">
        <v>545</v>
      </c>
      <c r="P44" t="s">
        <v>545</v>
      </c>
      <c r="Q44" t="s">
        <v>545</v>
      </c>
      <c r="R44" t="s">
        <v>545</v>
      </c>
      <c r="S44" t="s">
        <v>545</v>
      </c>
      <c r="T44" t="s">
        <v>545</v>
      </c>
      <c r="U44" t="s">
        <v>545</v>
      </c>
      <c r="V44" t="s">
        <v>545</v>
      </c>
      <c r="W44" t="s">
        <v>545</v>
      </c>
      <c r="X44" t="s">
        <v>545</v>
      </c>
      <c r="Y44" t="s">
        <v>545</v>
      </c>
      <c r="Z44" t="s">
        <v>545</v>
      </c>
      <c r="AA44" t="s">
        <v>545</v>
      </c>
      <c r="AB44" t="s">
        <v>545</v>
      </c>
      <c r="AC44" t="s">
        <v>545</v>
      </c>
      <c r="AD44" t="s">
        <v>545</v>
      </c>
      <c r="AE44" t="s">
        <v>624</v>
      </c>
      <c r="AF44" t="s">
        <v>545</v>
      </c>
      <c r="AG44" t="s">
        <v>545</v>
      </c>
      <c r="AH44" t="s">
        <v>545</v>
      </c>
      <c r="AI44" t="s">
        <v>545</v>
      </c>
      <c r="AJ44" t="s">
        <v>545</v>
      </c>
      <c r="AK44" t="s">
        <v>545</v>
      </c>
      <c r="AL44" t="s">
        <v>545</v>
      </c>
      <c r="AM44" t="s">
        <v>545</v>
      </c>
      <c r="AN44" t="s">
        <v>545</v>
      </c>
      <c r="AO44" t="s">
        <v>545</v>
      </c>
      <c r="AP44" t="s">
        <v>545</v>
      </c>
      <c r="AQ44" t="s">
        <v>545</v>
      </c>
      <c r="AR44" t="s">
        <v>545</v>
      </c>
      <c r="AS44" t="s">
        <v>545</v>
      </c>
      <c r="AT44" t="s">
        <v>545</v>
      </c>
      <c r="AU44" t="s">
        <v>545</v>
      </c>
      <c r="AV44" t="s">
        <v>545</v>
      </c>
      <c r="AW44" t="s">
        <v>545</v>
      </c>
      <c r="AX44" t="s">
        <v>545</v>
      </c>
      <c r="AY44" t="s">
        <v>545</v>
      </c>
      <c r="AZ44" t="s">
        <v>545</v>
      </c>
      <c r="BA44" t="s">
        <v>545</v>
      </c>
      <c r="BB44" t="s">
        <v>545</v>
      </c>
      <c r="BC44" t="s">
        <v>545</v>
      </c>
      <c r="BD44" t="s">
        <v>545</v>
      </c>
      <c r="BE44" s="86"/>
      <c r="BF44"/>
      <c r="BG44" s="51" t="s">
        <v>675</v>
      </c>
      <c r="BH44" s="51" t="s">
        <v>676</v>
      </c>
      <c r="BI44" s="51" t="s">
        <v>601</v>
      </c>
      <c r="BJ44" s="251" t="s">
        <v>677</v>
      </c>
    </row>
    <row r="45" spans="1:62" ht="25.5">
      <c r="A45" s="91" t="s">
        <v>678</v>
      </c>
      <c r="B45" s="82" t="s">
        <v>679</v>
      </c>
      <c r="C45" s="83"/>
      <c r="D45" s="85" t="s">
        <v>612</v>
      </c>
      <c r="E45" s="85" t="s">
        <v>612</v>
      </c>
      <c r="F45" s="85" t="s">
        <v>612</v>
      </c>
      <c r="G45" s="85" t="s">
        <v>612</v>
      </c>
      <c r="H45" s="85" t="s">
        <v>612</v>
      </c>
      <c r="I45" s="85" t="s">
        <v>612</v>
      </c>
      <c r="J45" s="85" t="s">
        <v>680</v>
      </c>
      <c r="K45" s="85" t="s">
        <v>612</v>
      </c>
      <c r="L45" s="85" t="s">
        <v>612</v>
      </c>
      <c r="M45" t="s">
        <v>545</v>
      </c>
      <c r="N45" t="s">
        <v>545</v>
      </c>
      <c r="O45" t="s">
        <v>545</v>
      </c>
      <c r="P45" t="s">
        <v>545</v>
      </c>
      <c r="Q45" t="s">
        <v>545</v>
      </c>
      <c r="R45" t="s">
        <v>545</v>
      </c>
      <c r="S45" t="s">
        <v>545</v>
      </c>
      <c r="T45" t="s">
        <v>545</v>
      </c>
      <c r="U45" t="s">
        <v>545</v>
      </c>
      <c r="V45" t="s">
        <v>545</v>
      </c>
      <c r="W45" t="s">
        <v>545</v>
      </c>
      <c r="X45" t="s">
        <v>545</v>
      </c>
      <c r="Y45" t="s">
        <v>545</v>
      </c>
      <c r="Z45" t="s">
        <v>545</v>
      </c>
      <c r="AA45" t="s">
        <v>545</v>
      </c>
      <c r="AB45" t="s">
        <v>545</v>
      </c>
      <c r="AC45" t="s">
        <v>545</v>
      </c>
      <c r="AD45" t="s">
        <v>545</v>
      </c>
      <c r="AE45" t="s">
        <v>545</v>
      </c>
      <c r="AF45" t="s">
        <v>545</v>
      </c>
      <c r="AG45" t="s">
        <v>545</v>
      </c>
      <c r="AH45" t="s">
        <v>545</v>
      </c>
      <c r="AI45" t="s">
        <v>545</v>
      </c>
      <c r="AJ45" t="s">
        <v>545</v>
      </c>
      <c r="AK45" t="s">
        <v>545</v>
      </c>
      <c r="AL45" t="s">
        <v>545</v>
      </c>
      <c r="AM45" t="s">
        <v>545</v>
      </c>
      <c r="AN45" t="s">
        <v>545</v>
      </c>
      <c r="AO45" t="s">
        <v>545</v>
      </c>
      <c r="AP45" t="s">
        <v>545</v>
      </c>
      <c r="AQ45" t="s">
        <v>545</v>
      </c>
      <c r="AR45" t="s">
        <v>545</v>
      </c>
      <c r="AS45" t="s">
        <v>545</v>
      </c>
      <c r="AT45" t="s">
        <v>545</v>
      </c>
      <c r="AU45" t="s">
        <v>545</v>
      </c>
      <c r="AV45" t="s">
        <v>545</v>
      </c>
      <c r="AW45" t="s">
        <v>545</v>
      </c>
      <c r="AX45" t="s">
        <v>545</v>
      </c>
      <c r="AY45" t="s">
        <v>545</v>
      </c>
      <c r="AZ45" t="s">
        <v>545</v>
      </c>
      <c r="BA45" t="s">
        <v>545</v>
      </c>
      <c r="BB45" t="s">
        <v>545</v>
      </c>
      <c r="BC45" t="s">
        <v>545</v>
      </c>
      <c r="BD45" t="s">
        <v>545</v>
      </c>
      <c r="BE45" s="86" t="s">
        <v>681</v>
      </c>
      <c r="BJ45" s="251"/>
    </row>
    <row r="46" spans="1:62" ht="51" customHeight="1">
      <c r="A46" s="94" t="s">
        <v>682</v>
      </c>
      <c r="B46" s="56" t="s">
        <v>683</v>
      </c>
      <c r="C46" s="77"/>
      <c r="D46" s="56" t="s">
        <v>612</v>
      </c>
      <c r="E46" s="56" t="s">
        <v>612</v>
      </c>
      <c r="F46" s="56" t="s">
        <v>612</v>
      </c>
      <c r="G46" s="56" t="s">
        <v>612</v>
      </c>
      <c r="H46" s="56" t="s">
        <v>612</v>
      </c>
      <c r="I46" s="56" t="s">
        <v>612</v>
      </c>
      <c r="J46" s="56" t="s">
        <v>612</v>
      </c>
      <c r="K46" s="56" t="s">
        <v>612</v>
      </c>
      <c r="L46" s="56" t="s">
        <v>612</v>
      </c>
      <c r="M46" s="57" t="s">
        <v>545</v>
      </c>
      <c r="N46" s="57" t="s">
        <v>545</v>
      </c>
      <c r="O46" s="57" t="s">
        <v>545</v>
      </c>
      <c r="P46" s="57" t="s">
        <v>545</v>
      </c>
      <c r="Q46" s="57" t="s">
        <v>545</v>
      </c>
      <c r="R46" s="57" t="s">
        <v>545</v>
      </c>
      <c r="S46" s="57" t="s">
        <v>545</v>
      </c>
      <c r="T46" s="57" t="s">
        <v>545</v>
      </c>
      <c r="U46" s="57" t="s">
        <v>545</v>
      </c>
      <c r="V46" s="57" t="s">
        <v>545</v>
      </c>
      <c r="W46" s="57" t="s">
        <v>545</v>
      </c>
      <c r="X46" s="57" t="s">
        <v>545</v>
      </c>
      <c r="Y46" s="57" t="s">
        <v>545</v>
      </c>
      <c r="Z46" s="57" t="s">
        <v>545</v>
      </c>
      <c r="AA46" s="57" t="s">
        <v>545</v>
      </c>
      <c r="AB46" s="57" t="s">
        <v>545</v>
      </c>
      <c r="AC46" s="57" t="s">
        <v>545</v>
      </c>
      <c r="AD46" s="57" t="s">
        <v>545</v>
      </c>
      <c r="AE46" s="57" t="s">
        <v>545</v>
      </c>
      <c r="AF46" s="57" t="s">
        <v>545</v>
      </c>
      <c r="AG46" s="57" t="s">
        <v>545</v>
      </c>
      <c r="AH46" s="57" t="s">
        <v>545</v>
      </c>
      <c r="AI46" s="57" t="s">
        <v>545</v>
      </c>
      <c r="AJ46" s="57" t="s">
        <v>545</v>
      </c>
      <c r="AK46" s="57" t="s">
        <v>545</v>
      </c>
      <c r="AL46" s="57" t="s">
        <v>545</v>
      </c>
      <c r="AM46" s="57" t="s">
        <v>545</v>
      </c>
      <c r="AN46" s="57" t="s">
        <v>545</v>
      </c>
      <c r="AO46" s="57" t="s">
        <v>545</v>
      </c>
      <c r="AP46" s="57" t="s">
        <v>545</v>
      </c>
      <c r="AQ46" s="57" t="s">
        <v>545</v>
      </c>
      <c r="AR46" s="57" t="s">
        <v>545</v>
      </c>
      <c r="AS46" s="57" t="s">
        <v>545</v>
      </c>
      <c r="AT46" s="57" t="s">
        <v>545</v>
      </c>
      <c r="AU46" s="57" t="s">
        <v>545</v>
      </c>
      <c r="AV46" s="57" t="s">
        <v>545</v>
      </c>
      <c r="AW46" s="57" t="s">
        <v>545</v>
      </c>
      <c r="AX46" s="57" t="s">
        <v>545</v>
      </c>
      <c r="AY46" s="57" t="s">
        <v>545</v>
      </c>
      <c r="AZ46" s="57" t="s">
        <v>545</v>
      </c>
      <c r="BA46" s="57" t="s">
        <v>545</v>
      </c>
      <c r="BB46" s="57" t="s">
        <v>545</v>
      </c>
      <c r="BC46" s="57" t="s">
        <v>545</v>
      </c>
      <c r="BD46" s="57" t="s">
        <v>545</v>
      </c>
      <c r="BE46" s="58" t="s">
        <v>681</v>
      </c>
      <c r="BJ46" s="251"/>
    </row>
    <row r="47" spans="1:62" s="42" customFormat="1" ht="12.75">
      <c r="A47" s="38"/>
      <c r="BE47" s="86"/>
      <c r="BG47" s="41"/>
      <c r="BH47" s="41"/>
      <c r="BI47" s="41"/>
      <c r="BJ47" s="96" t="s">
        <v>545</v>
      </c>
    </row>
    <row r="48" spans="1:62" s="42" customFormat="1" ht="92.25" customHeight="1">
      <c r="A48" s="38"/>
      <c r="B48" s="59" t="s">
        <v>684</v>
      </c>
      <c r="C48" s="57"/>
      <c r="D48" s="85"/>
      <c r="E48" s="85"/>
      <c r="F48" s="85"/>
      <c r="G48" s="85"/>
      <c r="H48" s="85"/>
      <c r="I48" s="85"/>
      <c r="J48" s="85"/>
      <c r="K48" s="85"/>
      <c r="L48" s="85"/>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s="86"/>
      <c r="BF48"/>
      <c r="BG48" s="51" t="s">
        <v>685</v>
      </c>
      <c r="BH48" s="51" t="s">
        <v>686</v>
      </c>
      <c r="BI48" s="51" t="s">
        <v>605</v>
      </c>
      <c r="BJ48" s="252" t="s">
        <v>700</v>
      </c>
    </row>
    <row r="49" spans="1:62" ht="25.5">
      <c r="A49" s="91" t="s">
        <v>670</v>
      </c>
      <c r="B49" s="82" t="s">
        <v>687</v>
      </c>
      <c r="C49" s="83"/>
      <c r="D49" s="85" t="s">
        <v>612</v>
      </c>
      <c r="E49" s="85" t="s">
        <v>612</v>
      </c>
      <c r="F49" s="85" t="s">
        <v>612</v>
      </c>
      <c r="G49" s="85" t="s">
        <v>612</v>
      </c>
      <c r="H49" s="85" t="s">
        <v>612</v>
      </c>
      <c r="I49" s="85" t="s">
        <v>612</v>
      </c>
      <c r="J49" s="85" t="s">
        <v>612</v>
      </c>
      <c r="K49" s="85" t="s">
        <v>612</v>
      </c>
      <c r="L49" s="85" t="s">
        <v>612</v>
      </c>
      <c r="M49" t="s">
        <v>612</v>
      </c>
      <c r="N49" t="s">
        <v>612</v>
      </c>
      <c r="O49" t="s">
        <v>612</v>
      </c>
      <c r="P49" t="s">
        <v>612</v>
      </c>
      <c r="Q49" t="s">
        <v>612</v>
      </c>
      <c r="R49" t="s">
        <v>612</v>
      </c>
      <c r="S49" t="s">
        <v>612</v>
      </c>
      <c r="T49" t="s">
        <v>612</v>
      </c>
      <c r="U49" t="s">
        <v>612</v>
      </c>
      <c r="V49" t="s">
        <v>612</v>
      </c>
      <c r="W49" t="s">
        <v>612</v>
      </c>
      <c r="X49" t="s">
        <v>612</v>
      </c>
      <c r="Y49" t="s">
        <v>612</v>
      </c>
      <c r="Z49" t="s">
        <v>612</v>
      </c>
      <c r="AA49" t="s">
        <v>612</v>
      </c>
      <c r="AB49" t="s">
        <v>612</v>
      </c>
      <c r="AC49" t="s">
        <v>612</v>
      </c>
      <c r="AD49" t="s">
        <v>612</v>
      </c>
      <c r="AE49" t="s">
        <v>612</v>
      </c>
      <c r="AF49" t="s">
        <v>612</v>
      </c>
      <c r="AG49" t="s">
        <v>612</v>
      </c>
      <c r="AH49" t="s">
        <v>612</v>
      </c>
      <c r="AI49" t="s">
        <v>612</v>
      </c>
      <c r="AJ49" t="s">
        <v>612</v>
      </c>
      <c r="AK49" t="s">
        <v>612</v>
      </c>
      <c r="AL49" t="s">
        <v>612</v>
      </c>
      <c r="AM49" t="s">
        <v>612</v>
      </c>
      <c r="AN49" t="s">
        <v>612</v>
      </c>
      <c r="AO49" t="s">
        <v>612</v>
      </c>
      <c r="AP49" t="s">
        <v>612</v>
      </c>
      <c r="AQ49" t="s">
        <v>612</v>
      </c>
      <c r="AR49" t="s">
        <v>612</v>
      </c>
      <c r="AS49" t="s">
        <v>612</v>
      </c>
      <c r="AT49" t="s">
        <v>612</v>
      </c>
      <c r="AU49" t="s">
        <v>612</v>
      </c>
      <c r="AV49" t="s">
        <v>612</v>
      </c>
      <c r="AW49" t="s">
        <v>612</v>
      </c>
      <c r="AX49" t="s">
        <v>612</v>
      </c>
      <c r="AY49" t="s">
        <v>612</v>
      </c>
      <c r="AZ49" t="s">
        <v>612</v>
      </c>
      <c r="BA49" t="s">
        <v>612</v>
      </c>
      <c r="BB49" t="s">
        <v>612</v>
      </c>
      <c r="BC49" t="s">
        <v>612</v>
      </c>
      <c r="BD49" t="s">
        <v>612</v>
      </c>
      <c r="BE49" s="86" t="s">
        <v>613</v>
      </c>
      <c r="BF49" t="s">
        <v>667</v>
      </c>
      <c r="BG49" s="41" t="s">
        <v>545</v>
      </c>
      <c r="BH49" s="41" t="s">
        <v>545</v>
      </c>
      <c r="BI49" s="41" t="s">
        <v>545</v>
      </c>
      <c r="BJ49" s="253"/>
    </row>
    <row r="50" spans="1:62" ht="25.5">
      <c r="A50" s="38" t="s">
        <v>688</v>
      </c>
      <c r="B50" s="3" t="s">
        <v>689</v>
      </c>
      <c r="D50" s="42" t="s">
        <v>612</v>
      </c>
      <c r="E50" s="42" t="s">
        <v>612</v>
      </c>
      <c r="F50" s="42" t="s">
        <v>612</v>
      </c>
      <c r="G50" s="42" t="s">
        <v>612</v>
      </c>
      <c r="H50" s="42" t="s">
        <v>612</v>
      </c>
      <c r="I50" s="42" t="s">
        <v>612</v>
      </c>
      <c r="J50" s="42" t="s">
        <v>612</v>
      </c>
      <c r="K50" s="42" t="s">
        <v>612</v>
      </c>
      <c r="L50" s="42" t="s">
        <v>612</v>
      </c>
      <c r="M50" s="42" t="s">
        <v>612</v>
      </c>
      <c r="N50" s="42" t="s">
        <v>612</v>
      </c>
      <c r="O50" s="42" t="s">
        <v>612</v>
      </c>
      <c r="P50" s="42" t="s">
        <v>612</v>
      </c>
      <c r="Q50" s="42" t="s">
        <v>612</v>
      </c>
      <c r="R50" s="42" t="s">
        <v>612</v>
      </c>
      <c r="S50" s="42" t="s">
        <v>612</v>
      </c>
      <c r="T50" s="42" t="s">
        <v>612</v>
      </c>
      <c r="U50" s="42" t="s">
        <v>612</v>
      </c>
      <c r="V50" s="42" t="s">
        <v>612</v>
      </c>
      <c r="W50" s="42" t="s">
        <v>612</v>
      </c>
      <c r="X50" s="42" t="s">
        <v>612</v>
      </c>
      <c r="Y50" s="42" t="s">
        <v>612</v>
      </c>
      <c r="Z50" s="42" t="s">
        <v>612</v>
      </c>
      <c r="AA50" s="42" t="s">
        <v>612</v>
      </c>
      <c r="AB50" s="42" t="s">
        <v>612</v>
      </c>
      <c r="AC50" s="42" t="s">
        <v>612</v>
      </c>
      <c r="AD50" s="42" t="s">
        <v>612</v>
      </c>
      <c r="AE50" s="42" t="s">
        <v>612</v>
      </c>
      <c r="AF50" s="42" t="s">
        <v>612</v>
      </c>
      <c r="AG50" s="42" t="s">
        <v>612</v>
      </c>
      <c r="AH50" s="42" t="s">
        <v>612</v>
      </c>
      <c r="AI50" s="42" t="s">
        <v>612</v>
      </c>
      <c r="AJ50" s="42" t="s">
        <v>612</v>
      </c>
      <c r="AK50" s="42" t="s">
        <v>612</v>
      </c>
      <c r="AL50" s="42" t="s">
        <v>612</v>
      </c>
      <c r="AM50" s="42" t="s">
        <v>612</v>
      </c>
      <c r="AN50" s="42" t="s">
        <v>612</v>
      </c>
      <c r="AO50" s="42" t="s">
        <v>612</v>
      </c>
      <c r="AP50" s="42" t="s">
        <v>612</v>
      </c>
      <c r="AQ50" s="42" t="s">
        <v>612</v>
      </c>
      <c r="AR50" s="42" t="s">
        <v>612</v>
      </c>
      <c r="AS50" s="42" t="s">
        <v>612</v>
      </c>
      <c r="AT50" s="42" t="s">
        <v>612</v>
      </c>
      <c r="AU50" s="42" t="s">
        <v>612</v>
      </c>
      <c r="AV50" s="42" t="s">
        <v>612</v>
      </c>
      <c r="AW50" s="42" t="s">
        <v>612</v>
      </c>
      <c r="AX50" s="42" t="s">
        <v>612</v>
      </c>
      <c r="AY50" s="42" t="s">
        <v>612</v>
      </c>
      <c r="AZ50" s="42" t="s">
        <v>612</v>
      </c>
      <c r="BA50" s="42" t="s">
        <v>612</v>
      </c>
      <c r="BB50" s="42" t="s">
        <v>612</v>
      </c>
      <c r="BC50" s="42" t="s">
        <v>612</v>
      </c>
      <c r="BD50" s="42" t="s">
        <v>612</v>
      </c>
      <c r="BE50" s="86" t="s">
        <v>613</v>
      </c>
      <c r="BF50" s="41" t="s">
        <v>690</v>
      </c>
      <c r="BG50" s="41" t="s">
        <v>545</v>
      </c>
      <c r="BH50" s="41" t="s">
        <v>545</v>
      </c>
      <c r="BI50" s="41" t="s">
        <v>545</v>
      </c>
      <c r="BJ50" s="253"/>
    </row>
    <row r="51" spans="1:62" ht="25.5">
      <c r="A51" s="38" t="s">
        <v>629</v>
      </c>
      <c r="B51" s="3" t="s">
        <v>691</v>
      </c>
      <c r="C51" s="85" t="s">
        <v>692</v>
      </c>
      <c r="D51" s="42" t="s">
        <v>612</v>
      </c>
      <c r="E51" s="42" t="s">
        <v>612</v>
      </c>
      <c r="F51" s="42" t="s">
        <v>612</v>
      </c>
      <c r="G51" s="42" t="s">
        <v>612</v>
      </c>
      <c r="H51" s="42" t="s">
        <v>612</v>
      </c>
      <c r="I51" s="42" t="s">
        <v>612</v>
      </c>
      <c r="J51" s="42" t="s">
        <v>612</v>
      </c>
      <c r="K51" s="42" t="s">
        <v>612</v>
      </c>
      <c r="L51" s="42" t="s">
        <v>612</v>
      </c>
      <c r="M51" s="42" t="s">
        <v>612</v>
      </c>
      <c r="N51" s="42" t="s">
        <v>612</v>
      </c>
      <c r="O51" s="42" t="s">
        <v>612</v>
      </c>
      <c r="P51" s="42" t="s">
        <v>612</v>
      </c>
      <c r="Q51" s="42" t="s">
        <v>612</v>
      </c>
      <c r="R51" s="42" t="s">
        <v>612</v>
      </c>
      <c r="S51" s="42" t="s">
        <v>612</v>
      </c>
      <c r="T51" s="42" t="s">
        <v>612</v>
      </c>
      <c r="U51" s="42" t="s">
        <v>612</v>
      </c>
      <c r="V51" s="42" t="s">
        <v>612</v>
      </c>
      <c r="W51" s="42" t="s">
        <v>612</v>
      </c>
      <c r="X51" s="42" t="s">
        <v>612</v>
      </c>
      <c r="Y51" s="42" t="s">
        <v>612</v>
      </c>
      <c r="Z51" s="42" t="s">
        <v>612</v>
      </c>
      <c r="AA51" s="42" t="s">
        <v>612</v>
      </c>
      <c r="AB51" s="42" t="s">
        <v>612</v>
      </c>
      <c r="AC51" s="42" t="s">
        <v>612</v>
      </c>
      <c r="AD51" s="42" t="s">
        <v>612</v>
      </c>
      <c r="AE51" s="42" t="s">
        <v>612</v>
      </c>
      <c r="AF51" s="42" t="s">
        <v>612</v>
      </c>
      <c r="AG51" s="42" t="s">
        <v>612</v>
      </c>
      <c r="AH51" s="42" t="s">
        <v>612</v>
      </c>
      <c r="AI51" s="42" t="s">
        <v>612</v>
      </c>
      <c r="AJ51" s="42" t="s">
        <v>612</v>
      </c>
      <c r="AK51" s="42" t="s">
        <v>612</v>
      </c>
      <c r="AL51" s="42" t="s">
        <v>612</v>
      </c>
      <c r="AM51" s="42" t="s">
        <v>612</v>
      </c>
      <c r="AN51" s="42" t="s">
        <v>612</v>
      </c>
      <c r="AO51" s="42" t="s">
        <v>612</v>
      </c>
      <c r="AP51" s="42" t="s">
        <v>612</v>
      </c>
      <c r="AQ51" s="42" t="s">
        <v>612</v>
      </c>
      <c r="AR51" s="42" t="s">
        <v>612</v>
      </c>
      <c r="AS51" s="42" t="s">
        <v>612</v>
      </c>
      <c r="AT51" s="42" t="s">
        <v>612</v>
      </c>
      <c r="AU51" s="42" t="s">
        <v>612</v>
      </c>
      <c r="AV51" s="42" t="s">
        <v>612</v>
      </c>
      <c r="AW51" s="42" t="s">
        <v>612</v>
      </c>
      <c r="AX51" s="42" t="s">
        <v>612</v>
      </c>
      <c r="AY51" s="42" t="s">
        <v>612</v>
      </c>
      <c r="AZ51" s="42" t="s">
        <v>612</v>
      </c>
      <c r="BA51" s="42" t="s">
        <v>612</v>
      </c>
      <c r="BB51" s="42" t="s">
        <v>612</v>
      </c>
      <c r="BC51" s="42" t="s">
        <v>612</v>
      </c>
      <c r="BD51" s="42" t="s">
        <v>612</v>
      </c>
      <c r="BE51" s="86" t="s">
        <v>613</v>
      </c>
      <c r="BF51" s="42"/>
      <c r="BG51" s="41" t="s">
        <v>545</v>
      </c>
      <c r="BI51" s="41" t="s">
        <v>545</v>
      </c>
      <c r="BJ51" s="253"/>
    </row>
    <row r="52" spans="1:62" ht="25.5">
      <c r="A52" s="38" t="s">
        <v>693</v>
      </c>
      <c r="B52" s="3" t="s">
        <v>694</v>
      </c>
      <c r="D52" s="42" t="s">
        <v>612</v>
      </c>
      <c r="E52" s="42" t="s">
        <v>612</v>
      </c>
      <c r="F52" s="42" t="s">
        <v>612</v>
      </c>
      <c r="G52" s="42" t="s">
        <v>612</v>
      </c>
      <c r="H52" s="42" t="s">
        <v>612</v>
      </c>
      <c r="I52" s="42" t="s">
        <v>612</v>
      </c>
      <c r="J52" s="42" t="s">
        <v>612</v>
      </c>
      <c r="K52" s="42" t="s">
        <v>612</v>
      </c>
      <c r="L52" s="42" t="s">
        <v>612</v>
      </c>
      <c r="M52" s="42" t="s">
        <v>612</v>
      </c>
      <c r="N52" s="42" t="s">
        <v>612</v>
      </c>
      <c r="O52" s="42" t="s">
        <v>612</v>
      </c>
      <c r="P52" s="42" t="s">
        <v>612</v>
      </c>
      <c r="Q52" s="42" t="s">
        <v>612</v>
      </c>
      <c r="R52" s="42" t="s">
        <v>612</v>
      </c>
      <c r="S52" s="42" t="s">
        <v>612</v>
      </c>
      <c r="T52" s="42" t="s">
        <v>612</v>
      </c>
      <c r="U52" s="42" t="s">
        <v>612</v>
      </c>
      <c r="V52" s="42" t="s">
        <v>612</v>
      </c>
      <c r="W52" s="42" t="s">
        <v>612</v>
      </c>
      <c r="X52" s="42" t="s">
        <v>612</v>
      </c>
      <c r="Y52" s="42" t="s">
        <v>612</v>
      </c>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86" t="s">
        <v>695</v>
      </c>
      <c r="BF52" s="42" t="s">
        <v>614</v>
      </c>
      <c r="BG52" s="41" t="s">
        <v>545</v>
      </c>
      <c r="BI52" s="41" t="s">
        <v>545</v>
      </c>
      <c r="BJ52" s="253"/>
    </row>
    <row r="53" spans="1:62" ht="25.5">
      <c r="A53" s="38" t="s">
        <v>666</v>
      </c>
      <c r="B53" s="82" t="s">
        <v>696</v>
      </c>
      <c r="D53" s="85" t="s">
        <v>612</v>
      </c>
      <c r="E53" s="85" t="s">
        <v>612</v>
      </c>
      <c r="F53" s="85" t="s">
        <v>612</v>
      </c>
      <c r="G53" s="85" t="s">
        <v>612</v>
      </c>
      <c r="H53" s="85" t="s">
        <v>612</v>
      </c>
      <c r="I53" s="85" t="s">
        <v>612</v>
      </c>
      <c r="J53" s="85" t="s">
        <v>612</v>
      </c>
      <c r="K53" s="85" t="s">
        <v>612</v>
      </c>
      <c r="L53" s="85" t="s">
        <v>612</v>
      </c>
      <c r="M53" t="s">
        <v>612</v>
      </c>
      <c r="N53" t="s">
        <v>612</v>
      </c>
      <c r="O53" t="s">
        <v>612</v>
      </c>
      <c r="P53" t="s">
        <v>612</v>
      </c>
      <c r="Q53" t="s">
        <v>612</v>
      </c>
      <c r="R53" t="s">
        <v>612</v>
      </c>
      <c r="S53" t="s">
        <v>612</v>
      </c>
      <c r="T53" t="s">
        <v>612</v>
      </c>
      <c r="U53" t="s">
        <v>612</v>
      </c>
      <c r="V53" t="s">
        <v>612</v>
      </c>
      <c r="W53" t="s">
        <v>612</v>
      </c>
      <c r="X53" t="s">
        <v>612</v>
      </c>
      <c r="Y53" t="s">
        <v>612</v>
      </c>
      <c r="Z53" t="s">
        <v>612</v>
      </c>
      <c r="AA53" t="s">
        <v>612</v>
      </c>
      <c r="AB53" t="s">
        <v>612</v>
      </c>
      <c r="AC53" t="s">
        <v>612</v>
      </c>
      <c r="AD53" t="s">
        <v>612</v>
      </c>
      <c r="AE53" t="s">
        <v>612</v>
      </c>
      <c r="AF53" t="s">
        <v>612</v>
      </c>
      <c r="AG53" t="s">
        <v>612</v>
      </c>
      <c r="AH53" t="s">
        <v>612</v>
      </c>
      <c r="AI53" t="s">
        <v>612</v>
      </c>
      <c r="AJ53" t="s">
        <v>612</v>
      </c>
      <c r="AK53" t="s">
        <v>612</v>
      </c>
      <c r="AL53" t="s">
        <v>612</v>
      </c>
      <c r="AM53" t="s">
        <v>612</v>
      </c>
      <c r="AN53" t="s">
        <v>612</v>
      </c>
      <c r="AO53" t="s">
        <v>612</v>
      </c>
      <c r="AP53" t="s">
        <v>612</v>
      </c>
      <c r="AQ53" t="s">
        <v>612</v>
      </c>
      <c r="BE53" s="86" t="s">
        <v>649</v>
      </c>
      <c r="BF53" t="s">
        <v>697</v>
      </c>
      <c r="BG53" s="41" t="s">
        <v>545</v>
      </c>
      <c r="BI53" s="41" t="s">
        <v>545</v>
      </c>
      <c r="BJ53" s="253"/>
    </row>
    <row r="54" spans="1:62" ht="145.5" customHeight="1">
      <c r="A54" s="92" t="s">
        <v>698</v>
      </c>
      <c r="B54" s="93" t="s">
        <v>699</v>
      </c>
      <c r="C54" s="56"/>
      <c r="D54" s="56" t="s">
        <v>612</v>
      </c>
      <c r="E54" s="56" t="s">
        <v>612</v>
      </c>
      <c r="F54" s="56" t="s">
        <v>612</v>
      </c>
      <c r="G54" s="56" t="s">
        <v>612</v>
      </c>
      <c r="H54" s="56" t="s">
        <v>612</v>
      </c>
      <c r="I54" s="56" t="s">
        <v>612</v>
      </c>
      <c r="J54" s="56" t="s">
        <v>612</v>
      </c>
      <c r="K54" s="56" t="s">
        <v>612</v>
      </c>
      <c r="L54" s="56" t="s">
        <v>612</v>
      </c>
      <c r="M54" s="57" t="s">
        <v>612</v>
      </c>
      <c r="N54" s="57" t="s">
        <v>612</v>
      </c>
      <c r="O54" s="57" t="s">
        <v>612</v>
      </c>
      <c r="P54" s="57" t="s">
        <v>612</v>
      </c>
      <c r="Q54" s="57" t="s">
        <v>612</v>
      </c>
      <c r="R54" s="57" t="s">
        <v>612</v>
      </c>
      <c r="S54" t="s">
        <v>612</v>
      </c>
      <c r="T54" t="s">
        <v>612</v>
      </c>
      <c r="U54" t="s">
        <v>612</v>
      </c>
      <c r="V54" t="s">
        <v>612</v>
      </c>
      <c r="W54" t="s">
        <v>612</v>
      </c>
      <c r="X54" t="s">
        <v>612</v>
      </c>
      <c r="Y54" t="s">
        <v>612</v>
      </c>
      <c r="Z54" t="s">
        <v>612</v>
      </c>
      <c r="AA54" t="s">
        <v>612</v>
      </c>
      <c r="AB54" t="s">
        <v>612</v>
      </c>
      <c r="AC54" t="s">
        <v>612</v>
      </c>
      <c r="AD54" t="s">
        <v>612</v>
      </c>
      <c r="AE54" t="s">
        <v>612</v>
      </c>
      <c r="AF54" t="s">
        <v>612</v>
      </c>
      <c r="AG54" t="s">
        <v>612</v>
      </c>
      <c r="AH54" t="s">
        <v>612</v>
      </c>
      <c r="AI54" t="s">
        <v>612</v>
      </c>
      <c r="AJ54" t="s">
        <v>612</v>
      </c>
      <c r="AK54" t="s">
        <v>612</v>
      </c>
      <c r="AL54" t="s">
        <v>612</v>
      </c>
      <c r="AM54" t="s">
        <v>612</v>
      </c>
      <c r="AN54" t="s">
        <v>612</v>
      </c>
      <c r="AO54" t="s">
        <v>612</v>
      </c>
      <c r="AP54" t="s">
        <v>612</v>
      </c>
      <c r="AQ54" t="s">
        <v>612</v>
      </c>
      <c r="AR54" t="s">
        <v>612</v>
      </c>
      <c r="AS54" t="s">
        <v>612</v>
      </c>
      <c r="AT54" t="s">
        <v>612</v>
      </c>
      <c r="AU54" t="s">
        <v>612</v>
      </c>
      <c r="AV54" t="s">
        <v>612</v>
      </c>
      <c r="AW54" t="s">
        <v>612</v>
      </c>
      <c r="AX54" t="s">
        <v>612</v>
      </c>
      <c r="AY54" t="s">
        <v>612</v>
      </c>
      <c r="AZ54" t="s">
        <v>612</v>
      </c>
      <c r="BA54" t="s">
        <v>612</v>
      </c>
      <c r="BB54" t="s">
        <v>612</v>
      </c>
      <c r="BC54" t="s">
        <v>612</v>
      </c>
      <c r="BD54" t="s">
        <v>612</v>
      </c>
      <c r="BE54" s="86" t="s">
        <v>613</v>
      </c>
      <c r="BF54" t="s">
        <v>660</v>
      </c>
      <c r="BJ54" s="253"/>
    </row>
    <row r="55" spans="1:62" ht="12.75">
      <c r="A55" s="38" t="s">
        <v>545</v>
      </c>
      <c r="B55" s="33" t="s">
        <v>545</v>
      </c>
      <c r="C55" s="83"/>
      <c r="BJ55" s="97"/>
    </row>
    <row r="56" spans="1:62" s="42" customFormat="1" ht="12.75">
      <c r="A56" s="38"/>
      <c r="D56" s="85"/>
      <c r="E56" s="85"/>
      <c r="F56" s="85"/>
      <c r="G56" s="85"/>
      <c r="H56" s="85"/>
      <c r="I56" s="85"/>
      <c r="J56" s="85"/>
      <c r="K56" s="85"/>
      <c r="L56" s="85"/>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s="86"/>
      <c r="BF56"/>
      <c r="BG56" s="41"/>
      <c r="BH56" s="41"/>
      <c r="BI56" s="41"/>
      <c r="BJ56" s="96" t="s">
        <v>545</v>
      </c>
    </row>
    <row r="57" spans="1:62" ht="12.75">
      <c r="A57" s="91"/>
      <c r="BJ57" s="4"/>
    </row>
    <row r="58" ht="12.75">
      <c r="BJ58" s="4"/>
    </row>
    <row r="59" spans="1:62" s="42" customFormat="1" ht="12.75">
      <c r="A59" s="38"/>
      <c r="D59" s="85"/>
      <c r="E59" s="85"/>
      <c r="F59" s="85"/>
      <c r="G59" s="85"/>
      <c r="H59" s="85"/>
      <c r="I59" s="85"/>
      <c r="J59" s="85"/>
      <c r="K59" s="85"/>
      <c r="L59" s="85"/>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s="86"/>
      <c r="BF59"/>
      <c r="BG59" s="41"/>
      <c r="BH59" s="41"/>
      <c r="BI59" s="41"/>
      <c r="BJ59" s="96" t="s">
        <v>545</v>
      </c>
    </row>
    <row r="60" spans="4:62" s="42" customFormat="1" ht="12.75">
      <c r="D60" s="85"/>
      <c r="E60" s="85"/>
      <c r="F60" s="85"/>
      <c r="G60" s="85"/>
      <c r="H60" s="85"/>
      <c r="I60" s="85"/>
      <c r="J60" s="85"/>
      <c r="K60" s="85"/>
      <c r="L60" s="85"/>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s="86"/>
      <c r="BF60"/>
      <c r="BG60" s="41"/>
      <c r="BH60" s="41"/>
      <c r="BI60" s="41"/>
      <c r="BJ60" s="98"/>
    </row>
    <row r="61" spans="1:62" s="42" customFormat="1" ht="12.75" customHeight="1">
      <c r="A61" s="99"/>
      <c r="D61" s="85"/>
      <c r="E61" s="85"/>
      <c r="F61" s="85"/>
      <c r="G61" s="85"/>
      <c r="H61" s="85"/>
      <c r="I61" s="85"/>
      <c r="J61" s="85"/>
      <c r="K61" s="85"/>
      <c r="L61" s="85"/>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s="86"/>
      <c r="BF61"/>
      <c r="BG61" s="41"/>
      <c r="BH61" s="41"/>
      <c r="BI61" s="41"/>
      <c r="BJ61" s="100" t="s">
        <v>545</v>
      </c>
    </row>
  </sheetData>
  <mergeCells count="19">
    <mergeCell ref="D2:BD2"/>
    <mergeCell ref="D3:BD3"/>
    <mergeCell ref="D4:H4"/>
    <mergeCell ref="I4:L4"/>
    <mergeCell ref="M4:Q4"/>
    <mergeCell ref="R4:U4"/>
    <mergeCell ref="V4:Y4"/>
    <mergeCell ref="Z4:AD4"/>
    <mergeCell ref="AE4:AH4"/>
    <mergeCell ref="AI4:AL4"/>
    <mergeCell ref="AM4:AQ4"/>
    <mergeCell ref="AR4:AU4"/>
    <mergeCell ref="AV4:AY4"/>
    <mergeCell ref="AZ4:BD4"/>
    <mergeCell ref="BJ44:BJ46"/>
    <mergeCell ref="BJ48:BJ54"/>
    <mergeCell ref="BJ26:BJ29"/>
    <mergeCell ref="BJ32:BJ35"/>
    <mergeCell ref="BJ37:BJ42"/>
  </mergeCells>
  <printOptions gridLines="1" horizontalCentered="1"/>
  <pageMargins left="0" right="0" top="0.3937007874015748" bottom="0.5118110236220472" header="0.31496062992125984" footer="0.1968503937007874"/>
  <pageSetup fitToHeight="2" horizontalDpi="600" verticalDpi="600" orientation="landscape" paperSize="9" scale="75" r:id="rId1"/>
  <headerFooter alignWithMargins="0">
    <oddFooter xml:space="preserve">&amp;LPartnershp&amp;R&amp;D  &amp;     Page &amp;P </oddFooter>
  </headerFooter>
  <rowBreaks count="2" manualBreakCount="2">
    <brk id="25" max="255" man="1"/>
    <brk id="43" max="61" man="1"/>
  </rowBreaks>
</worksheet>
</file>

<file path=xl/worksheets/sheet3.xml><?xml version="1.0" encoding="utf-8"?>
<worksheet xmlns="http://schemas.openxmlformats.org/spreadsheetml/2006/main" xmlns:r="http://schemas.openxmlformats.org/officeDocument/2006/relationships">
  <dimension ref="A1:BI113"/>
  <sheetViews>
    <sheetView tabSelected="1" workbookViewId="0" topLeftCell="BG28">
      <selection activeCell="BJ32" sqref="BJ32"/>
    </sheetView>
  </sheetViews>
  <sheetFormatPr defaultColWidth="9.140625" defaultRowHeight="12.75"/>
  <cols>
    <col min="1" max="1" width="6.7109375" style="101" customWidth="1"/>
    <col min="2" max="2" width="61.8515625" style="93" customWidth="1"/>
    <col min="3" max="3" width="0.42578125" style="108" customWidth="1"/>
    <col min="4" max="11" width="1.7109375" style="108" hidden="1" customWidth="1"/>
    <col min="12" max="39" width="1.7109375" style="104" hidden="1" customWidth="1"/>
    <col min="40" max="40" width="2.140625" style="104" hidden="1" customWidth="1"/>
    <col min="41" max="52" width="1.7109375" style="104" hidden="1" customWidth="1"/>
    <col min="53" max="53" width="1.57421875" style="104" hidden="1" customWidth="1"/>
    <col min="54" max="54" width="1.28515625" style="104" hidden="1" customWidth="1"/>
    <col min="55" max="55" width="1.7109375" style="104" hidden="1" customWidth="1"/>
    <col min="56" max="56" width="10.140625" style="103" customWidth="1"/>
    <col min="57" max="57" width="10.421875" style="104" customWidth="1"/>
    <col min="58" max="58" width="22.57421875" style="104" customWidth="1"/>
    <col min="59" max="59" width="19.28125" style="104" customWidth="1"/>
    <col min="60" max="60" width="18.421875" style="104" customWidth="1"/>
    <col min="61" max="61" width="18.28125" style="104" customWidth="1"/>
    <col min="62" max="16384" width="9.140625" style="104" customWidth="1"/>
  </cols>
  <sheetData>
    <row r="1" spans="2:55" ht="15.75" customHeight="1">
      <c r="B1" s="59" t="s">
        <v>558</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row>
    <row r="2" spans="1:55" ht="12.75">
      <c r="A2" s="105">
        <v>2</v>
      </c>
      <c r="B2" s="59" t="s">
        <v>701</v>
      </c>
      <c r="C2" s="106" t="s">
        <v>545</v>
      </c>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row>
    <row r="3" spans="2:55" ht="12.75">
      <c r="B3" s="59" t="s">
        <v>560</v>
      </c>
      <c r="C3" s="259">
        <v>2003</v>
      </c>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row>
    <row r="4" spans="1:61" s="52" customFormat="1" ht="27" customHeight="1">
      <c r="A4" s="54"/>
      <c r="B4" s="55" t="s">
        <v>702</v>
      </c>
      <c r="C4" s="262" t="s">
        <v>562</v>
      </c>
      <c r="D4" s="262"/>
      <c r="E4" s="262"/>
      <c r="F4" s="262"/>
      <c r="G4" s="262"/>
      <c r="H4" s="262" t="s">
        <v>563</v>
      </c>
      <c r="I4" s="262"/>
      <c r="J4" s="262"/>
      <c r="K4" s="262"/>
      <c r="L4" s="259" t="s">
        <v>564</v>
      </c>
      <c r="M4" s="259"/>
      <c r="N4" s="259"/>
      <c r="O4" s="259"/>
      <c r="P4" s="259"/>
      <c r="Q4" s="259" t="s">
        <v>565</v>
      </c>
      <c r="R4" s="259"/>
      <c r="S4" s="259"/>
      <c r="T4" s="259"/>
      <c r="U4" s="259" t="s">
        <v>566</v>
      </c>
      <c r="V4" s="259"/>
      <c r="W4" s="259"/>
      <c r="X4" s="259"/>
      <c r="Y4" s="259" t="s">
        <v>567</v>
      </c>
      <c r="Z4" s="259"/>
      <c r="AA4" s="259"/>
      <c r="AB4" s="259"/>
      <c r="AC4" s="259"/>
      <c r="AD4" s="259" t="s">
        <v>568</v>
      </c>
      <c r="AE4" s="259"/>
      <c r="AF4" s="259"/>
      <c r="AG4" s="259"/>
      <c r="AH4" s="259" t="s">
        <v>569</v>
      </c>
      <c r="AI4" s="259"/>
      <c r="AJ4" s="259"/>
      <c r="AK4" s="259"/>
      <c r="AL4" s="259" t="s">
        <v>570</v>
      </c>
      <c r="AM4" s="259"/>
      <c r="AN4" s="259"/>
      <c r="AO4" s="259"/>
      <c r="AP4" s="259"/>
      <c r="AQ4" s="259" t="s">
        <v>571</v>
      </c>
      <c r="AR4" s="259"/>
      <c r="AS4" s="259"/>
      <c r="AT4" s="259"/>
      <c r="AU4" s="259" t="s">
        <v>572</v>
      </c>
      <c r="AV4" s="259"/>
      <c r="AW4" s="259"/>
      <c r="AX4" s="259"/>
      <c r="AY4" s="259" t="s">
        <v>573</v>
      </c>
      <c r="AZ4" s="259"/>
      <c r="BA4" s="259"/>
      <c r="BB4" s="259"/>
      <c r="BC4" s="259"/>
      <c r="BD4" s="52" t="s">
        <v>703</v>
      </c>
      <c r="BE4" s="52" t="s">
        <v>574</v>
      </c>
      <c r="BF4" s="52" t="s">
        <v>575</v>
      </c>
      <c r="BG4" s="52" t="s">
        <v>704</v>
      </c>
      <c r="BH4" s="52" t="s">
        <v>577</v>
      </c>
      <c r="BI4" s="52" t="s">
        <v>578</v>
      </c>
    </row>
    <row r="5" spans="1:61" s="52" customFormat="1" ht="138.75" customHeight="1">
      <c r="A5" s="54"/>
      <c r="B5" s="107" t="s">
        <v>180</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F5" s="89" t="s">
        <v>705</v>
      </c>
      <c r="BG5" s="62" t="s">
        <v>706</v>
      </c>
      <c r="BH5" s="62" t="s">
        <v>707</v>
      </c>
      <c r="BI5" s="89" t="s">
        <v>708</v>
      </c>
    </row>
    <row r="6" spans="2:11" ht="17.25" customHeight="1">
      <c r="B6" s="55" t="s">
        <v>709</v>
      </c>
      <c r="D6" s="104"/>
      <c r="E6" s="104"/>
      <c r="F6" s="104"/>
      <c r="G6" s="104"/>
      <c r="H6" s="104"/>
      <c r="I6" s="104"/>
      <c r="J6" s="104"/>
      <c r="K6" s="104"/>
    </row>
    <row r="7" spans="2:61" ht="65.25" customHeight="1">
      <c r="B7" s="109" t="s">
        <v>710</v>
      </c>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F7" s="89" t="s">
        <v>711</v>
      </c>
      <c r="BG7" s="89" t="s">
        <v>712</v>
      </c>
      <c r="BH7" s="62" t="s">
        <v>713</v>
      </c>
      <c r="BI7" s="89" t="s">
        <v>714</v>
      </c>
    </row>
    <row r="8" spans="2:61" ht="223.5" customHeight="1">
      <c r="B8" s="109" t="s">
        <v>715</v>
      </c>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F8" s="104" t="s">
        <v>716</v>
      </c>
      <c r="BG8" s="110" t="s">
        <v>181</v>
      </c>
      <c r="BH8" s="89" t="s">
        <v>717</v>
      </c>
      <c r="BI8" s="104" t="s">
        <v>718</v>
      </c>
    </row>
    <row r="9" spans="1:61" ht="79.5" customHeight="1">
      <c r="A9" s="101" t="s">
        <v>719</v>
      </c>
      <c r="B9" s="109" t="s">
        <v>720</v>
      </c>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F9" s="89" t="s">
        <v>721</v>
      </c>
      <c r="BG9" s="111">
        <v>1</v>
      </c>
      <c r="BH9" s="62" t="s">
        <v>713</v>
      </c>
      <c r="BI9" s="104" t="s">
        <v>722</v>
      </c>
    </row>
    <row r="10" spans="2:61" ht="68.25" customHeight="1">
      <c r="B10" s="109" t="s">
        <v>723</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F10" s="89" t="s">
        <v>724</v>
      </c>
      <c r="BG10" s="111" t="s">
        <v>725</v>
      </c>
      <c r="BH10" s="62" t="s">
        <v>726</v>
      </c>
      <c r="BI10" s="104" t="s">
        <v>727</v>
      </c>
    </row>
    <row r="11" spans="2:61" ht="72" customHeight="1">
      <c r="B11" s="109" t="s">
        <v>728</v>
      </c>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F11" s="104" t="s">
        <v>729</v>
      </c>
      <c r="BG11" s="62" t="s">
        <v>730</v>
      </c>
      <c r="BH11" s="62" t="s">
        <v>713</v>
      </c>
      <c r="BI11" s="104" t="s">
        <v>731</v>
      </c>
    </row>
    <row r="12" spans="3:57" ht="12.75">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3"/>
      <c r="BE12" s="112"/>
    </row>
    <row r="13" spans="2:11" ht="12.75">
      <c r="B13" s="55" t="s">
        <v>606</v>
      </c>
      <c r="C13" s="104"/>
      <c r="D13" s="104"/>
      <c r="E13" s="104"/>
      <c r="F13" s="104"/>
      <c r="G13" s="104"/>
      <c r="H13" s="104"/>
      <c r="I13" s="104"/>
      <c r="J13" s="104"/>
      <c r="K13" s="104"/>
    </row>
    <row r="14" spans="2:11" ht="12.75">
      <c r="B14" s="55" t="s">
        <v>545</v>
      </c>
      <c r="C14" s="104"/>
      <c r="D14" s="104"/>
      <c r="E14" s="104"/>
      <c r="F14" s="104"/>
      <c r="G14" s="104"/>
      <c r="H14" s="104"/>
      <c r="I14" s="104"/>
      <c r="J14" s="104"/>
      <c r="K14" s="104"/>
    </row>
    <row r="15" spans="2:61" ht="81.75" customHeight="1">
      <c r="B15" s="114" t="s">
        <v>732</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F15" s="89" t="s">
        <v>733</v>
      </c>
      <c r="BG15" s="62" t="s">
        <v>734</v>
      </c>
      <c r="BH15" s="62" t="s">
        <v>735</v>
      </c>
      <c r="BI15" s="115" t="s">
        <v>736</v>
      </c>
    </row>
    <row r="16" spans="1:61" ht="37.5" customHeight="1">
      <c r="A16" s="101" t="s">
        <v>610</v>
      </c>
      <c r="B16" s="93" t="s">
        <v>737</v>
      </c>
      <c r="C16" s="108" t="s">
        <v>612</v>
      </c>
      <c r="D16" s="108" t="s">
        <v>612</v>
      </c>
      <c r="E16" s="108" t="s">
        <v>612</v>
      </c>
      <c r="F16" s="108" t="s">
        <v>612</v>
      </c>
      <c r="G16" s="108" t="s">
        <v>612</v>
      </c>
      <c r="H16" s="108" t="s">
        <v>612</v>
      </c>
      <c r="I16" s="108" t="s">
        <v>612</v>
      </c>
      <c r="J16" s="108" t="s">
        <v>612</v>
      </c>
      <c r="BD16" s="103" t="s">
        <v>681</v>
      </c>
      <c r="BF16" s="89"/>
      <c r="BI16" s="115"/>
    </row>
    <row r="17" spans="1:61" ht="38.25">
      <c r="A17" s="101" t="s">
        <v>614</v>
      </c>
      <c r="B17" s="93" t="s">
        <v>738</v>
      </c>
      <c r="C17" s="108" t="s">
        <v>612</v>
      </c>
      <c r="D17" s="108" t="s">
        <v>612</v>
      </c>
      <c r="E17" s="108" t="s">
        <v>612</v>
      </c>
      <c r="F17" s="108" t="s">
        <v>612</v>
      </c>
      <c r="G17" s="108" t="s">
        <v>612</v>
      </c>
      <c r="H17" s="108" t="s">
        <v>612</v>
      </c>
      <c r="I17" s="108" t="s">
        <v>612</v>
      </c>
      <c r="J17" s="108" t="s">
        <v>612</v>
      </c>
      <c r="BD17" s="103" t="s">
        <v>681</v>
      </c>
      <c r="BI17" s="115"/>
    </row>
    <row r="18" spans="1:61" ht="51">
      <c r="A18" s="101" t="s">
        <v>617</v>
      </c>
      <c r="B18" s="93" t="s">
        <v>739</v>
      </c>
      <c r="C18" s="108" t="s">
        <v>612</v>
      </c>
      <c r="D18" s="108" t="s">
        <v>612</v>
      </c>
      <c r="E18" s="108" t="s">
        <v>612</v>
      </c>
      <c r="F18" s="108" t="s">
        <v>612</v>
      </c>
      <c r="G18" s="108" t="s">
        <v>612</v>
      </c>
      <c r="H18" s="108" t="s">
        <v>612</v>
      </c>
      <c r="I18" s="108" t="s">
        <v>612</v>
      </c>
      <c r="J18" s="108" t="s">
        <v>612</v>
      </c>
      <c r="L18" s="116"/>
      <c r="R18" s="104" t="s">
        <v>612</v>
      </c>
      <c r="S18" s="104" t="s">
        <v>612</v>
      </c>
      <c r="T18" s="104" t="s">
        <v>612</v>
      </c>
      <c r="U18" s="104" t="s">
        <v>612</v>
      </c>
      <c r="V18" s="104" t="s">
        <v>612</v>
      </c>
      <c r="W18" s="104" t="s">
        <v>612</v>
      </c>
      <c r="X18" s="104" t="s">
        <v>612</v>
      </c>
      <c r="Y18" s="104" t="s">
        <v>612</v>
      </c>
      <c r="Z18" s="104" t="s">
        <v>612</v>
      </c>
      <c r="AA18" s="104" t="s">
        <v>612</v>
      </c>
      <c r="AB18" s="104" t="s">
        <v>612</v>
      </c>
      <c r="AH18" s="104" t="s">
        <v>545</v>
      </c>
      <c r="AI18" s="104" t="s">
        <v>612</v>
      </c>
      <c r="AJ18" s="104" t="s">
        <v>612</v>
      </c>
      <c r="AK18" s="104" t="s">
        <v>612</v>
      </c>
      <c r="AL18" s="104" t="s">
        <v>612</v>
      </c>
      <c r="AM18" s="104" t="s">
        <v>612</v>
      </c>
      <c r="AN18" s="104" t="s">
        <v>612</v>
      </c>
      <c r="AO18" s="104" t="s">
        <v>612</v>
      </c>
      <c r="AP18" s="104" t="s">
        <v>612</v>
      </c>
      <c r="AQ18" s="104" t="s">
        <v>612</v>
      </c>
      <c r="AR18" s="104" t="s">
        <v>612</v>
      </c>
      <c r="AS18" s="104" t="s">
        <v>612</v>
      </c>
      <c r="BA18" s="104" t="s">
        <v>612</v>
      </c>
      <c r="BB18" s="104" t="s">
        <v>612</v>
      </c>
      <c r="BC18" s="104" t="s">
        <v>612</v>
      </c>
      <c r="BD18" s="103" t="s">
        <v>740</v>
      </c>
      <c r="BI18" s="115"/>
    </row>
    <row r="19" spans="1:61" ht="12.75">
      <c r="A19" s="101" t="s">
        <v>741</v>
      </c>
      <c r="B19" s="93" t="s">
        <v>742</v>
      </c>
      <c r="C19" s="108" t="s">
        <v>612</v>
      </c>
      <c r="D19" s="108" t="s">
        <v>612</v>
      </c>
      <c r="E19" s="108" t="s">
        <v>612</v>
      </c>
      <c r="F19" s="108" t="s">
        <v>612</v>
      </c>
      <c r="G19" s="108" t="s">
        <v>612</v>
      </c>
      <c r="H19" s="108" t="s">
        <v>612</v>
      </c>
      <c r="I19" s="108" t="s">
        <v>612</v>
      </c>
      <c r="J19" s="108" t="s">
        <v>612</v>
      </c>
      <c r="R19" s="104" t="s">
        <v>545</v>
      </c>
      <c r="AG19" s="104" t="s">
        <v>545</v>
      </c>
      <c r="AI19" s="104" t="s">
        <v>545</v>
      </c>
      <c r="BD19" s="103" t="s">
        <v>681</v>
      </c>
      <c r="BI19" s="115"/>
    </row>
    <row r="20" spans="1:61" ht="25.5">
      <c r="A20" s="101" t="s">
        <v>743</v>
      </c>
      <c r="B20" s="93" t="s">
        <v>744</v>
      </c>
      <c r="C20" s="108" t="s">
        <v>612</v>
      </c>
      <c r="R20" s="104" t="s">
        <v>612</v>
      </c>
      <c r="AI20" s="104" t="s">
        <v>612</v>
      </c>
      <c r="BD20" s="103" t="s">
        <v>745</v>
      </c>
      <c r="BI20" s="115"/>
    </row>
    <row r="21" spans="1:61" ht="30" customHeight="1">
      <c r="A21" s="117" t="s">
        <v>746</v>
      </c>
      <c r="B21" s="93" t="s">
        <v>747</v>
      </c>
      <c r="C21" s="108" t="s">
        <v>612</v>
      </c>
      <c r="D21" s="108" t="s">
        <v>612</v>
      </c>
      <c r="E21" s="108" t="s">
        <v>612</v>
      </c>
      <c r="F21" s="108" t="s">
        <v>612</v>
      </c>
      <c r="G21" s="108" t="s">
        <v>612</v>
      </c>
      <c r="H21" s="108" t="s">
        <v>612</v>
      </c>
      <c r="I21" s="108" t="s">
        <v>612</v>
      </c>
      <c r="J21" s="108" t="s">
        <v>612</v>
      </c>
      <c r="BD21" s="103" t="s">
        <v>681</v>
      </c>
      <c r="BI21" s="115"/>
    </row>
    <row r="22" spans="1:61" ht="38.25">
      <c r="A22" s="101" t="s">
        <v>748</v>
      </c>
      <c r="B22" s="93" t="s">
        <v>749</v>
      </c>
      <c r="C22" s="104" t="s">
        <v>612</v>
      </c>
      <c r="D22" s="104"/>
      <c r="E22" s="104"/>
      <c r="F22" s="104"/>
      <c r="G22" s="104"/>
      <c r="H22" s="104"/>
      <c r="I22" s="104"/>
      <c r="J22" s="104"/>
      <c r="K22" s="104"/>
      <c r="L22" s="104" t="s">
        <v>612</v>
      </c>
      <c r="U22" s="104" t="s">
        <v>612</v>
      </c>
      <c r="AD22" s="104" t="s">
        <v>612</v>
      </c>
      <c r="AL22" s="104" t="s">
        <v>612</v>
      </c>
      <c r="AU22" s="104" t="s">
        <v>612</v>
      </c>
      <c r="BD22" s="103" t="s">
        <v>750</v>
      </c>
      <c r="BI22" s="115"/>
    </row>
    <row r="23" spans="3:61" ht="12.75">
      <c r="C23" s="104"/>
      <c r="D23" s="104"/>
      <c r="E23" s="104"/>
      <c r="F23" s="104"/>
      <c r="G23" s="104"/>
      <c r="H23" s="104"/>
      <c r="I23" s="104"/>
      <c r="J23" s="104"/>
      <c r="K23" s="104"/>
      <c r="BI23" s="35"/>
    </row>
    <row r="24" spans="2:61" ht="147.75" customHeight="1">
      <c r="B24" s="118" t="s">
        <v>142</v>
      </c>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F24" s="103" t="s">
        <v>751</v>
      </c>
      <c r="BG24" s="111" t="s">
        <v>752</v>
      </c>
      <c r="BH24" s="62" t="s">
        <v>713</v>
      </c>
      <c r="BI24" s="115" t="s">
        <v>753</v>
      </c>
    </row>
    <row r="25" spans="1:61" ht="25.5" customHeight="1">
      <c r="A25" s="101" t="s">
        <v>754</v>
      </c>
      <c r="B25" s="93" t="s">
        <v>755</v>
      </c>
      <c r="C25" s="108" t="s">
        <v>612</v>
      </c>
      <c r="D25" s="108" t="s">
        <v>612</v>
      </c>
      <c r="E25" s="108" t="s">
        <v>612</v>
      </c>
      <c r="F25" s="108" t="s">
        <v>612</v>
      </c>
      <c r="G25" s="108" t="s">
        <v>612</v>
      </c>
      <c r="H25" s="108" t="s">
        <v>612</v>
      </c>
      <c r="I25" s="108" t="s">
        <v>612</v>
      </c>
      <c r="J25" s="108" t="s">
        <v>612</v>
      </c>
      <c r="S25" s="108" t="s">
        <v>612</v>
      </c>
      <c r="T25" s="108" t="s">
        <v>612</v>
      </c>
      <c r="U25" s="108" t="s">
        <v>612</v>
      </c>
      <c r="V25" s="108" t="s">
        <v>612</v>
      </c>
      <c r="W25" s="108" t="s">
        <v>612</v>
      </c>
      <c r="X25" s="108" t="s">
        <v>612</v>
      </c>
      <c r="Y25" s="108" t="s">
        <v>612</v>
      </c>
      <c r="Z25" s="108" t="s">
        <v>612</v>
      </c>
      <c r="AA25" s="108" t="s">
        <v>612</v>
      </c>
      <c r="AB25" s="108" t="s">
        <v>612</v>
      </c>
      <c r="AC25" s="104" t="s">
        <v>612</v>
      </c>
      <c r="AJ25" s="108" t="s">
        <v>612</v>
      </c>
      <c r="AK25" s="108" t="s">
        <v>612</v>
      </c>
      <c r="AL25" s="108" t="s">
        <v>612</v>
      </c>
      <c r="AM25" s="108" t="s">
        <v>612</v>
      </c>
      <c r="AN25" s="108" t="s">
        <v>612</v>
      </c>
      <c r="AO25" s="108" t="s">
        <v>612</v>
      </c>
      <c r="AP25" s="108" t="s">
        <v>612</v>
      </c>
      <c r="AQ25" s="108" t="s">
        <v>612</v>
      </c>
      <c r="AR25" s="108" t="s">
        <v>612</v>
      </c>
      <c r="AS25" s="108" t="s">
        <v>612</v>
      </c>
      <c r="BA25" s="108" t="s">
        <v>612</v>
      </c>
      <c r="BB25" s="108" t="s">
        <v>612</v>
      </c>
      <c r="BC25" s="108" t="s">
        <v>612</v>
      </c>
      <c r="BD25" s="103" t="s">
        <v>756</v>
      </c>
      <c r="BI25" s="115"/>
    </row>
    <row r="26" spans="1:61" ht="25.5">
      <c r="A26" s="117" t="s">
        <v>757</v>
      </c>
      <c r="B26" s="120" t="s">
        <v>758</v>
      </c>
      <c r="K26" s="108" t="s">
        <v>612</v>
      </c>
      <c r="L26" s="108" t="s">
        <v>612</v>
      </c>
      <c r="AD26" s="104" t="s">
        <v>612</v>
      </c>
      <c r="AE26" s="104" t="s">
        <v>612</v>
      </c>
      <c r="AT26" s="104" t="s">
        <v>612</v>
      </c>
      <c r="AU26" s="104" t="s">
        <v>612</v>
      </c>
      <c r="BD26" s="103" t="s">
        <v>759</v>
      </c>
      <c r="BI26" s="115"/>
    </row>
    <row r="27" spans="1:61" ht="12.75">
      <c r="A27" s="101" t="s">
        <v>760</v>
      </c>
      <c r="B27" s="120" t="s">
        <v>761</v>
      </c>
      <c r="C27" s="116"/>
      <c r="D27" s="116"/>
      <c r="E27" s="116"/>
      <c r="F27" s="116"/>
      <c r="G27" s="116"/>
      <c r="H27" s="116"/>
      <c r="I27" s="116"/>
      <c r="J27" s="116"/>
      <c r="K27" s="116"/>
      <c r="M27" s="104" t="s">
        <v>612</v>
      </c>
      <c r="AF27" s="104" t="s">
        <v>612</v>
      </c>
      <c r="AV27" s="104" t="s">
        <v>612</v>
      </c>
      <c r="BD27" s="103" t="s">
        <v>613</v>
      </c>
      <c r="BI27" s="115"/>
    </row>
    <row r="28" spans="1:61" ht="12.75">
      <c r="A28" s="117" t="s">
        <v>762</v>
      </c>
      <c r="B28" s="120" t="s">
        <v>763</v>
      </c>
      <c r="C28" s="116" t="s">
        <v>612</v>
      </c>
      <c r="D28" s="116" t="s">
        <v>612</v>
      </c>
      <c r="E28" s="116" t="s">
        <v>612</v>
      </c>
      <c r="F28" s="116" t="s">
        <v>612</v>
      </c>
      <c r="G28" s="116" t="s">
        <v>612</v>
      </c>
      <c r="H28" s="116" t="s">
        <v>612</v>
      </c>
      <c r="I28" s="116" t="s">
        <v>612</v>
      </c>
      <c r="J28" s="116" t="s">
        <v>612</v>
      </c>
      <c r="K28" s="116" t="s">
        <v>612</v>
      </c>
      <c r="L28" s="116" t="s">
        <v>612</v>
      </c>
      <c r="M28" s="116" t="s">
        <v>612</v>
      </c>
      <c r="N28" s="116" t="s">
        <v>612</v>
      </c>
      <c r="O28" s="116" t="s">
        <v>612</v>
      </c>
      <c r="P28" s="116" t="s">
        <v>612</v>
      </c>
      <c r="Q28" s="116" t="s">
        <v>612</v>
      </c>
      <c r="R28" s="116" t="s">
        <v>612</v>
      </c>
      <c r="S28" s="116" t="s">
        <v>612</v>
      </c>
      <c r="T28" s="116" t="s">
        <v>612</v>
      </c>
      <c r="U28" s="116" t="s">
        <v>612</v>
      </c>
      <c r="V28" s="116" t="s">
        <v>612</v>
      </c>
      <c r="W28" s="116" t="s">
        <v>612</v>
      </c>
      <c r="X28" s="116" t="s">
        <v>612</v>
      </c>
      <c r="Y28" s="116" t="s">
        <v>612</v>
      </c>
      <c r="Z28" s="116" t="s">
        <v>612</v>
      </c>
      <c r="AA28" s="116" t="s">
        <v>612</v>
      </c>
      <c r="AB28" s="116" t="s">
        <v>612</v>
      </c>
      <c r="AC28" s="116" t="s">
        <v>612</v>
      </c>
      <c r="AD28" s="116" t="s">
        <v>612</v>
      </c>
      <c r="AE28" s="116" t="s">
        <v>612</v>
      </c>
      <c r="AF28" s="116" t="s">
        <v>612</v>
      </c>
      <c r="AG28" s="116" t="s">
        <v>612</v>
      </c>
      <c r="AH28" s="116" t="s">
        <v>612</v>
      </c>
      <c r="AI28" s="116" t="s">
        <v>612</v>
      </c>
      <c r="AJ28" s="116" t="s">
        <v>612</v>
      </c>
      <c r="AK28" s="116" t="s">
        <v>612</v>
      </c>
      <c r="AL28" s="116" t="s">
        <v>612</v>
      </c>
      <c r="AM28" s="116" t="s">
        <v>612</v>
      </c>
      <c r="AN28" s="116" t="s">
        <v>612</v>
      </c>
      <c r="AO28" s="116" t="s">
        <v>612</v>
      </c>
      <c r="AP28" s="116" t="s">
        <v>612</v>
      </c>
      <c r="AQ28" s="116" t="s">
        <v>612</v>
      </c>
      <c r="AR28" s="116" t="s">
        <v>612</v>
      </c>
      <c r="AS28" s="116" t="s">
        <v>612</v>
      </c>
      <c r="AT28" s="116" t="s">
        <v>612</v>
      </c>
      <c r="AU28" s="116" t="s">
        <v>612</v>
      </c>
      <c r="AV28" s="116" t="s">
        <v>612</v>
      </c>
      <c r="AW28" s="116" t="s">
        <v>612</v>
      </c>
      <c r="AX28" s="116" t="s">
        <v>612</v>
      </c>
      <c r="AY28" s="116" t="s">
        <v>612</v>
      </c>
      <c r="AZ28" s="116" t="s">
        <v>612</v>
      </c>
      <c r="BA28" s="116" t="s">
        <v>612</v>
      </c>
      <c r="BB28" s="116" t="s">
        <v>612</v>
      </c>
      <c r="BC28" s="116" t="s">
        <v>612</v>
      </c>
      <c r="BD28" s="103" t="s">
        <v>613</v>
      </c>
      <c r="BI28" s="115"/>
    </row>
    <row r="29" spans="1:61" ht="12.75">
      <c r="A29" s="117" t="s">
        <v>764</v>
      </c>
      <c r="B29" s="93" t="s">
        <v>765</v>
      </c>
      <c r="C29" s="116" t="s">
        <v>612</v>
      </c>
      <c r="D29" s="116" t="s">
        <v>612</v>
      </c>
      <c r="E29" s="116" t="s">
        <v>612</v>
      </c>
      <c r="F29" s="116" t="s">
        <v>612</v>
      </c>
      <c r="G29" s="116" t="s">
        <v>612</v>
      </c>
      <c r="H29" s="116" t="s">
        <v>612</v>
      </c>
      <c r="I29" s="116" t="s">
        <v>612</v>
      </c>
      <c r="J29" s="116" t="s">
        <v>612</v>
      </c>
      <c r="K29" s="116" t="s">
        <v>612</v>
      </c>
      <c r="L29" s="116" t="s">
        <v>612</v>
      </c>
      <c r="M29" s="116" t="s">
        <v>612</v>
      </c>
      <c r="N29" s="116" t="s">
        <v>612</v>
      </c>
      <c r="O29" s="116" t="s">
        <v>612</v>
      </c>
      <c r="P29" s="116" t="s">
        <v>612</v>
      </c>
      <c r="Q29" s="116" t="s">
        <v>612</v>
      </c>
      <c r="R29" s="116" t="s">
        <v>612</v>
      </c>
      <c r="S29" s="116" t="s">
        <v>612</v>
      </c>
      <c r="T29" s="116" t="s">
        <v>612</v>
      </c>
      <c r="U29" s="116" t="s">
        <v>612</v>
      </c>
      <c r="V29" s="116" t="s">
        <v>612</v>
      </c>
      <c r="W29" s="116" t="s">
        <v>612</v>
      </c>
      <c r="X29" s="116" t="s">
        <v>612</v>
      </c>
      <c r="Y29" s="116" t="s">
        <v>612</v>
      </c>
      <c r="Z29" s="116" t="s">
        <v>612</v>
      </c>
      <c r="AA29" s="116" t="s">
        <v>612</v>
      </c>
      <c r="AB29" s="116" t="s">
        <v>612</v>
      </c>
      <c r="AC29" s="116" t="s">
        <v>612</v>
      </c>
      <c r="AD29" s="116" t="s">
        <v>612</v>
      </c>
      <c r="AE29" s="116" t="s">
        <v>612</v>
      </c>
      <c r="AF29" s="116" t="s">
        <v>612</v>
      </c>
      <c r="AG29" s="116" t="s">
        <v>612</v>
      </c>
      <c r="AH29" s="116" t="s">
        <v>612</v>
      </c>
      <c r="AI29" s="116" t="s">
        <v>612</v>
      </c>
      <c r="AJ29" s="116" t="s">
        <v>612</v>
      </c>
      <c r="AK29" s="116" t="s">
        <v>612</v>
      </c>
      <c r="AL29" s="116" t="s">
        <v>612</v>
      </c>
      <c r="AM29" s="116" t="s">
        <v>612</v>
      </c>
      <c r="AN29" s="116" t="s">
        <v>612</v>
      </c>
      <c r="AO29" s="116" t="s">
        <v>612</v>
      </c>
      <c r="AP29" s="116" t="s">
        <v>612</v>
      </c>
      <c r="AQ29" s="116" t="s">
        <v>612</v>
      </c>
      <c r="AR29" s="116" t="s">
        <v>612</v>
      </c>
      <c r="AS29" s="116" t="s">
        <v>612</v>
      </c>
      <c r="AT29" s="116" t="s">
        <v>612</v>
      </c>
      <c r="AU29" s="116" t="s">
        <v>612</v>
      </c>
      <c r="AV29" s="116" t="s">
        <v>612</v>
      </c>
      <c r="AW29" s="116" t="s">
        <v>612</v>
      </c>
      <c r="AX29" s="116" t="s">
        <v>612</v>
      </c>
      <c r="AY29" s="116" t="s">
        <v>612</v>
      </c>
      <c r="AZ29" s="116" t="s">
        <v>612</v>
      </c>
      <c r="BA29" s="116" t="s">
        <v>612</v>
      </c>
      <c r="BB29" s="116" t="s">
        <v>612</v>
      </c>
      <c r="BC29" s="116" t="s">
        <v>612</v>
      </c>
      <c r="BD29" s="103" t="s">
        <v>613</v>
      </c>
      <c r="BI29" s="115"/>
    </row>
    <row r="30" spans="1:61" ht="12.75">
      <c r="A30" s="117" t="s">
        <v>766</v>
      </c>
      <c r="B30" s="93" t="s">
        <v>767</v>
      </c>
      <c r="C30" s="116"/>
      <c r="D30" s="116"/>
      <c r="E30" s="116"/>
      <c r="F30" s="116"/>
      <c r="G30" s="116"/>
      <c r="H30" s="116"/>
      <c r="I30" s="116"/>
      <c r="J30" s="116"/>
      <c r="K30" s="116"/>
      <c r="L30" s="116" t="s">
        <v>612</v>
      </c>
      <c r="M30" s="116" t="s">
        <v>612</v>
      </c>
      <c r="N30" s="116" t="s">
        <v>612</v>
      </c>
      <c r="O30" s="116" t="s">
        <v>612</v>
      </c>
      <c r="P30" s="116" t="s">
        <v>612</v>
      </c>
      <c r="Q30" s="116" t="s">
        <v>612</v>
      </c>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03" t="s">
        <v>768</v>
      </c>
      <c r="BI30" s="115"/>
    </row>
    <row r="31" spans="1:61" ht="12.75">
      <c r="A31" s="101" t="s">
        <v>545</v>
      </c>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3"/>
      <c r="BE31" s="112"/>
      <c r="BI31" s="115"/>
    </row>
    <row r="32" spans="1:61" ht="152.25" customHeight="1">
      <c r="A32" s="121"/>
      <c r="B32" s="119" t="s">
        <v>769</v>
      </c>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F32" s="103" t="s">
        <v>770</v>
      </c>
      <c r="BG32" s="103" t="s">
        <v>771</v>
      </c>
      <c r="BH32" s="103" t="s">
        <v>772</v>
      </c>
      <c r="BI32" s="115" t="s">
        <v>773</v>
      </c>
    </row>
    <row r="33" spans="1:61" ht="25.5">
      <c r="A33" s="121" t="s">
        <v>774</v>
      </c>
      <c r="B33" s="93" t="s">
        <v>775</v>
      </c>
      <c r="C33" s="108" t="s">
        <v>612</v>
      </c>
      <c r="D33" s="108" t="s">
        <v>612</v>
      </c>
      <c r="E33" s="108" t="s">
        <v>612</v>
      </c>
      <c r="F33" s="108" t="s">
        <v>612</v>
      </c>
      <c r="G33" s="108" t="s">
        <v>612</v>
      </c>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03" t="s">
        <v>562</v>
      </c>
      <c r="BI33" s="115"/>
    </row>
    <row r="34" spans="1:61" ht="26.25" customHeight="1">
      <c r="A34" s="121" t="s">
        <v>776</v>
      </c>
      <c r="B34" s="93" t="s">
        <v>777</v>
      </c>
      <c r="E34" s="108" t="s">
        <v>612</v>
      </c>
      <c r="F34" s="108" t="s">
        <v>612</v>
      </c>
      <c r="G34" s="108" t="s">
        <v>612</v>
      </c>
      <c r="H34" s="108" t="s">
        <v>612</v>
      </c>
      <c r="I34" s="108" t="s">
        <v>612</v>
      </c>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03" t="s">
        <v>681</v>
      </c>
      <c r="BI34" s="115"/>
    </row>
    <row r="35" spans="1:61" ht="31.5" customHeight="1">
      <c r="A35" s="121" t="s">
        <v>778</v>
      </c>
      <c r="B35" s="93" t="s">
        <v>143</v>
      </c>
      <c r="J35" s="108" t="s">
        <v>612</v>
      </c>
      <c r="K35" s="108" t="s">
        <v>612</v>
      </c>
      <c r="L35" s="108" t="s">
        <v>612</v>
      </c>
      <c r="M35" s="108" t="s">
        <v>612</v>
      </c>
      <c r="N35" s="108" t="s">
        <v>612</v>
      </c>
      <c r="O35" s="108" t="s">
        <v>612</v>
      </c>
      <c r="P35" s="108" t="s">
        <v>612</v>
      </c>
      <c r="Q35" s="108" t="s">
        <v>612</v>
      </c>
      <c r="R35" s="108" t="s">
        <v>612</v>
      </c>
      <c r="S35" s="108" t="s">
        <v>612</v>
      </c>
      <c r="T35" s="108" t="s">
        <v>612</v>
      </c>
      <c r="U35" s="108" t="s">
        <v>612</v>
      </c>
      <c r="V35" s="108" t="s">
        <v>612</v>
      </c>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22"/>
      <c r="AY35" s="122"/>
      <c r="AZ35" s="122"/>
      <c r="BA35" s="122"/>
      <c r="BB35" s="122"/>
      <c r="BC35" s="122"/>
      <c r="BD35" s="103" t="s">
        <v>779</v>
      </c>
      <c r="BF35" s="89"/>
      <c r="BI35" s="115"/>
    </row>
    <row r="36" spans="1:61" ht="29.25" customHeight="1">
      <c r="A36" s="121" t="s">
        <v>780</v>
      </c>
      <c r="B36" s="93" t="s">
        <v>781</v>
      </c>
      <c r="L36" s="108"/>
      <c r="M36" s="108"/>
      <c r="N36" s="108"/>
      <c r="O36" s="108"/>
      <c r="P36" s="108"/>
      <c r="Q36" s="108"/>
      <c r="R36" s="108"/>
      <c r="S36" s="108"/>
      <c r="T36" s="108"/>
      <c r="U36" s="108"/>
      <c r="V36" s="108"/>
      <c r="W36" s="108" t="s">
        <v>612</v>
      </c>
      <c r="X36" s="108" t="s">
        <v>612</v>
      </c>
      <c r="Y36" s="108" t="s">
        <v>612</v>
      </c>
      <c r="Z36" s="108" t="s">
        <v>612</v>
      </c>
      <c r="AA36" s="108" t="s">
        <v>612</v>
      </c>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22"/>
      <c r="AY36" s="122"/>
      <c r="AZ36" s="122"/>
      <c r="BA36" s="122"/>
      <c r="BB36" s="122"/>
      <c r="BC36" s="122"/>
      <c r="BD36" s="103" t="s">
        <v>782</v>
      </c>
      <c r="BI36" s="115"/>
    </row>
    <row r="37" spans="1:61" ht="12.75">
      <c r="A37" s="121" t="s">
        <v>783</v>
      </c>
      <c r="B37" s="93" t="s">
        <v>784</v>
      </c>
      <c r="L37" s="108"/>
      <c r="M37" s="108"/>
      <c r="N37" s="108"/>
      <c r="O37" s="108"/>
      <c r="P37" s="108"/>
      <c r="Q37" s="108"/>
      <c r="R37" s="108"/>
      <c r="S37" s="108"/>
      <c r="T37" s="108"/>
      <c r="U37" s="108"/>
      <c r="V37" s="108"/>
      <c r="W37" s="108"/>
      <c r="X37" s="108"/>
      <c r="Y37" s="108"/>
      <c r="Z37" s="108"/>
      <c r="AA37" s="108"/>
      <c r="AB37" s="108" t="s">
        <v>612</v>
      </c>
      <c r="AC37" s="108" t="s">
        <v>612</v>
      </c>
      <c r="AD37" s="108" t="s">
        <v>612</v>
      </c>
      <c r="AE37" s="108" t="s">
        <v>612</v>
      </c>
      <c r="AF37" s="108" t="s">
        <v>612</v>
      </c>
      <c r="AG37" s="108" t="s">
        <v>612</v>
      </c>
      <c r="AH37" s="108" t="s">
        <v>612</v>
      </c>
      <c r="AI37" s="108" t="s">
        <v>612</v>
      </c>
      <c r="AJ37" s="108" t="s">
        <v>612</v>
      </c>
      <c r="AK37" s="108" t="s">
        <v>612</v>
      </c>
      <c r="AL37" s="108" t="s">
        <v>612</v>
      </c>
      <c r="AM37" s="108" t="s">
        <v>612</v>
      </c>
      <c r="AN37" s="108" t="s">
        <v>612</v>
      </c>
      <c r="AO37" s="108" t="s">
        <v>612</v>
      </c>
      <c r="AP37" s="108" t="s">
        <v>612</v>
      </c>
      <c r="AQ37" s="108" t="s">
        <v>612</v>
      </c>
      <c r="AR37" s="108" t="s">
        <v>612</v>
      </c>
      <c r="AS37" s="108" t="s">
        <v>612</v>
      </c>
      <c r="AT37" s="108"/>
      <c r="AU37" s="108"/>
      <c r="AV37" s="108"/>
      <c r="AW37" s="108"/>
      <c r="AX37" s="122"/>
      <c r="AY37" s="122"/>
      <c r="AZ37" s="122"/>
      <c r="BA37" s="122"/>
      <c r="BB37" s="122"/>
      <c r="BC37" s="122"/>
      <c r="BD37" s="103" t="s">
        <v>785</v>
      </c>
      <c r="BI37" s="115"/>
    </row>
    <row r="38" spans="1:61" ht="41.25" customHeight="1">
      <c r="A38" s="123" t="s">
        <v>786</v>
      </c>
      <c r="B38" s="93" t="s">
        <v>787</v>
      </c>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t="s">
        <v>612</v>
      </c>
      <c r="AT38" s="108" t="s">
        <v>612</v>
      </c>
      <c r="AU38" s="108" t="s">
        <v>612</v>
      </c>
      <c r="AV38" s="108" t="s">
        <v>612</v>
      </c>
      <c r="AW38" s="108" t="s">
        <v>612</v>
      </c>
      <c r="AX38" s="122"/>
      <c r="AY38" s="122"/>
      <c r="AZ38" s="122"/>
      <c r="BA38" s="122"/>
      <c r="BB38" s="122"/>
      <c r="BC38" s="122"/>
      <c r="BD38" s="103" t="s">
        <v>788</v>
      </c>
      <c r="BI38" s="115"/>
    </row>
    <row r="39" spans="1:61" ht="41.25" customHeight="1">
      <c r="A39" s="123" t="s">
        <v>789</v>
      </c>
      <c r="B39" s="93" t="s">
        <v>790</v>
      </c>
      <c r="G39" s="108" t="s">
        <v>612</v>
      </c>
      <c r="K39" s="108" t="s">
        <v>612</v>
      </c>
      <c r="L39" s="108"/>
      <c r="M39" s="108"/>
      <c r="N39" s="108"/>
      <c r="O39" s="108" t="s">
        <v>612</v>
      </c>
      <c r="P39" s="108"/>
      <c r="Q39" s="108"/>
      <c r="R39" s="108"/>
      <c r="S39" s="108" t="s">
        <v>612</v>
      </c>
      <c r="T39" s="108"/>
      <c r="U39" s="108"/>
      <c r="V39" s="108"/>
      <c r="W39" s="108" t="s">
        <v>612</v>
      </c>
      <c r="X39" s="108"/>
      <c r="Y39" s="108"/>
      <c r="Z39" s="108"/>
      <c r="AA39" s="108" t="s">
        <v>612</v>
      </c>
      <c r="AB39" s="108"/>
      <c r="AC39" s="108"/>
      <c r="AD39" s="108"/>
      <c r="AE39" s="108" t="s">
        <v>612</v>
      </c>
      <c r="AF39" s="108"/>
      <c r="AG39" s="108"/>
      <c r="AH39" s="108"/>
      <c r="AI39" s="108" t="s">
        <v>612</v>
      </c>
      <c r="AJ39" s="108"/>
      <c r="AK39" s="108"/>
      <c r="AL39" s="108"/>
      <c r="AM39" s="108" t="s">
        <v>612</v>
      </c>
      <c r="AN39" s="108"/>
      <c r="AO39" s="108"/>
      <c r="AP39" s="108"/>
      <c r="AQ39" s="108" t="s">
        <v>612</v>
      </c>
      <c r="AR39" s="108"/>
      <c r="AS39" s="108"/>
      <c r="AT39" s="108"/>
      <c r="AU39" s="108" t="s">
        <v>612</v>
      </c>
      <c r="AV39" s="108"/>
      <c r="AW39" s="108"/>
      <c r="AX39" s="122"/>
      <c r="AY39" s="122" t="s">
        <v>612</v>
      </c>
      <c r="AZ39" s="122"/>
      <c r="BA39" s="122"/>
      <c r="BB39" s="122"/>
      <c r="BC39" s="122" t="s">
        <v>612</v>
      </c>
      <c r="BD39" s="103" t="s">
        <v>613</v>
      </c>
      <c r="BI39" s="115"/>
    </row>
    <row r="40" spans="1:61" ht="12.75">
      <c r="A40" s="124"/>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G40" s="35" t="s">
        <v>545</v>
      </c>
      <c r="BI40" s="122"/>
    </row>
    <row r="41" spans="1:61" ht="53.25" customHeight="1">
      <c r="A41" s="121"/>
      <c r="B41" s="95" t="s">
        <v>791</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F41" s="62" t="s">
        <v>792</v>
      </c>
      <c r="BG41" s="62" t="s">
        <v>793</v>
      </c>
      <c r="BH41" s="62" t="s">
        <v>794</v>
      </c>
      <c r="BI41" s="103" t="s">
        <v>795</v>
      </c>
    </row>
    <row r="42" spans="1:61" ht="25.5">
      <c r="A42" s="121" t="s">
        <v>796</v>
      </c>
      <c r="B42" s="93" t="s">
        <v>0</v>
      </c>
      <c r="F42" s="108" t="s">
        <v>612</v>
      </c>
      <c r="L42" s="108"/>
      <c r="M42" s="108"/>
      <c r="N42" s="108"/>
      <c r="O42" s="108"/>
      <c r="P42" s="108"/>
      <c r="Q42" s="108"/>
      <c r="R42" s="108"/>
      <c r="S42" s="108"/>
      <c r="T42" s="108"/>
      <c r="U42" s="108"/>
      <c r="V42" s="108"/>
      <c r="W42" s="108"/>
      <c r="X42" s="108"/>
      <c r="Y42" s="108" t="s">
        <v>612</v>
      </c>
      <c r="Z42" s="108"/>
      <c r="AA42" s="108"/>
      <c r="AB42" s="122"/>
      <c r="AC42" s="122"/>
      <c r="AD42" s="122"/>
      <c r="AE42" s="122"/>
      <c r="AF42" s="122"/>
      <c r="AG42" s="122"/>
      <c r="AH42" s="122"/>
      <c r="AI42" s="122"/>
      <c r="AJ42" s="122"/>
      <c r="AK42" s="122"/>
      <c r="AL42" s="122"/>
      <c r="AM42" s="122"/>
      <c r="AN42" s="122"/>
      <c r="AO42" s="122"/>
      <c r="AP42" s="122" t="s">
        <v>612</v>
      </c>
      <c r="AQ42" s="122"/>
      <c r="AR42" s="122"/>
      <c r="AS42" s="122"/>
      <c r="AT42" s="122"/>
      <c r="AU42" s="122"/>
      <c r="AV42" s="122"/>
      <c r="AW42" s="122"/>
      <c r="AX42" s="122"/>
      <c r="AY42" s="122"/>
      <c r="AZ42" s="122"/>
      <c r="BA42" s="122"/>
      <c r="BB42" s="122"/>
      <c r="BC42" s="122"/>
      <c r="BD42" s="103" t="s">
        <v>1</v>
      </c>
      <c r="BE42" s="103"/>
      <c r="BF42" s="122"/>
      <c r="BI42" s="115"/>
    </row>
    <row r="43" spans="1:61" ht="25.5">
      <c r="A43" s="121" t="s">
        <v>2</v>
      </c>
      <c r="B43" s="126" t="s">
        <v>3</v>
      </c>
      <c r="C43" s="116"/>
      <c r="D43" s="116"/>
      <c r="F43" s="108" t="s">
        <v>612</v>
      </c>
      <c r="L43" s="108"/>
      <c r="M43" s="108"/>
      <c r="N43" s="108"/>
      <c r="O43" s="108"/>
      <c r="P43" s="108"/>
      <c r="Q43" s="108"/>
      <c r="R43" s="108"/>
      <c r="S43" s="108"/>
      <c r="T43" s="108"/>
      <c r="U43" s="108"/>
      <c r="V43" s="108"/>
      <c r="W43" s="108"/>
      <c r="X43" s="108"/>
      <c r="Y43" s="108" t="s">
        <v>612</v>
      </c>
      <c r="Z43" s="108"/>
      <c r="AA43" s="108"/>
      <c r="AB43" s="122"/>
      <c r="AC43" s="122"/>
      <c r="AD43" s="122"/>
      <c r="AE43" s="122"/>
      <c r="AF43" s="122"/>
      <c r="AG43" s="122"/>
      <c r="AH43" s="122"/>
      <c r="AI43" s="122"/>
      <c r="AJ43" s="122"/>
      <c r="AK43" s="122"/>
      <c r="AL43" s="122"/>
      <c r="AM43" s="122"/>
      <c r="AN43" s="122"/>
      <c r="AO43" s="122"/>
      <c r="AP43" s="122" t="s">
        <v>612</v>
      </c>
      <c r="AQ43" s="122"/>
      <c r="AR43" s="122"/>
      <c r="AS43" s="122"/>
      <c r="AT43" s="122"/>
      <c r="AU43" s="122"/>
      <c r="AV43" s="122"/>
      <c r="AW43" s="122"/>
      <c r="AX43" s="122"/>
      <c r="AY43" s="122"/>
      <c r="AZ43" s="122"/>
      <c r="BA43" s="122"/>
      <c r="BB43" s="122"/>
      <c r="BC43" s="122"/>
      <c r="BD43" s="103" t="s">
        <v>1</v>
      </c>
      <c r="BE43" s="103"/>
      <c r="BI43" s="115"/>
    </row>
    <row r="44" spans="1:61" ht="25.5">
      <c r="A44" s="123" t="s">
        <v>4</v>
      </c>
      <c r="B44" s="93" t="s">
        <v>5</v>
      </c>
      <c r="C44" s="122" t="s">
        <v>612</v>
      </c>
      <c r="D44" s="122" t="s">
        <v>612</v>
      </c>
      <c r="E44" s="122" t="s">
        <v>612</v>
      </c>
      <c r="F44" s="122" t="s">
        <v>612</v>
      </c>
      <c r="G44" s="122" t="s">
        <v>612</v>
      </c>
      <c r="L44" s="108"/>
      <c r="M44" s="108"/>
      <c r="N44" s="108"/>
      <c r="O44" s="108"/>
      <c r="P44" s="108"/>
      <c r="Q44" s="108"/>
      <c r="R44" s="108"/>
      <c r="S44" s="108"/>
      <c r="T44" s="108"/>
      <c r="U44" s="108"/>
      <c r="V44" s="108"/>
      <c r="W44" s="108"/>
      <c r="X44" s="108"/>
      <c r="Y44" s="108"/>
      <c r="Z44" s="108"/>
      <c r="AA44" s="108"/>
      <c r="AB44" s="122"/>
      <c r="AC44" s="122"/>
      <c r="AD44" s="122" t="s">
        <v>612</v>
      </c>
      <c r="AE44" s="122" t="s">
        <v>612</v>
      </c>
      <c r="AF44" s="122" t="s">
        <v>612</v>
      </c>
      <c r="AG44" s="122" t="s">
        <v>612</v>
      </c>
      <c r="AH44" s="122" t="s">
        <v>612</v>
      </c>
      <c r="AI44" s="122" t="s">
        <v>612</v>
      </c>
      <c r="AJ44" s="122"/>
      <c r="AK44" s="122"/>
      <c r="AL44" s="122"/>
      <c r="AM44" s="122"/>
      <c r="AN44" s="122"/>
      <c r="AO44" s="122"/>
      <c r="AP44" s="122"/>
      <c r="AQ44" s="122"/>
      <c r="AR44" s="122"/>
      <c r="AS44" s="122"/>
      <c r="AT44" s="122"/>
      <c r="AU44" s="122"/>
      <c r="AV44" s="122"/>
      <c r="AW44" s="122"/>
      <c r="AX44" s="122"/>
      <c r="AY44" s="122"/>
      <c r="AZ44" s="122"/>
      <c r="BA44" s="122"/>
      <c r="BB44" s="122"/>
      <c r="BC44" s="122"/>
      <c r="BD44" s="103" t="s">
        <v>6</v>
      </c>
      <c r="BE44" s="103"/>
      <c r="BI44" s="115"/>
    </row>
    <row r="45" spans="1:61" ht="25.5">
      <c r="A45" s="123" t="s">
        <v>7</v>
      </c>
      <c r="B45" s="93" t="s">
        <v>8</v>
      </c>
      <c r="C45" s="116" t="s">
        <v>612</v>
      </c>
      <c r="D45" s="116"/>
      <c r="H45" s="108" t="s">
        <v>612</v>
      </c>
      <c r="L45" s="108" t="s">
        <v>612</v>
      </c>
      <c r="M45" s="108"/>
      <c r="N45" s="108"/>
      <c r="O45" s="108"/>
      <c r="P45" s="108"/>
      <c r="Q45" s="108" t="s">
        <v>612</v>
      </c>
      <c r="R45" s="108"/>
      <c r="S45" s="108"/>
      <c r="T45" s="108"/>
      <c r="U45" s="108" t="s">
        <v>612</v>
      </c>
      <c r="V45" s="108"/>
      <c r="W45" s="108"/>
      <c r="X45" s="108"/>
      <c r="Y45" s="108" t="s">
        <v>612</v>
      </c>
      <c r="Z45" s="108"/>
      <c r="AA45" s="108"/>
      <c r="AB45" s="122"/>
      <c r="AC45" s="122"/>
      <c r="AD45" s="122" t="s">
        <v>612</v>
      </c>
      <c r="AE45" s="122"/>
      <c r="AF45" s="122"/>
      <c r="AG45" s="122"/>
      <c r="AH45" s="122" t="s">
        <v>612</v>
      </c>
      <c r="AI45" s="122"/>
      <c r="AJ45" s="122"/>
      <c r="AK45" s="122"/>
      <c r="AL45" s="122" t="s">
        <v>612</v>
      </c>
      <c r="AM45" s="122"/>
      <c r="AN45" s="122"/>
      <c r="AO45" s="122"/>
      <c r="AP45" s="122"/>
      <c r="AQ45" s="122" t="s">
        <v>612</v>
      </c>
      <c r="AR45" s="122"/>
      <c r="AS45" s="122"/>
      <c r="AT45" s="122"/>
      <c r="AU45" s="122" t="s">
        <v>612</v>
      </c>
      <c r="AV45" s="122"/>
      <c r="AW45" s="122"/>
      <c r="AX45" s="122"/>
      <c r="AY45" s="122" t="s">
        <v>612</v>
      </c>
      <c r="AZ45" s="122"/>
      <c r="BA45" s="122"/>
      <c r="BB45" s="122"/>
      <c r="BC45" s="122"/>
      <c r="BD45" s="103" t="s">
        <v>613</v>
      </c>
      <c r="BE45" s="103"/>
      <c r="BI45" s="115"/>
    </row>
    <row r="46" spans="1:61" ht="12.75">
      <c r="A46" s="121"/>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5"/>
      <c r="BE46" s="127"/>
      <c r="BG46" s="35" t="s">
        <v>545</v>
      </c>
      <c r="BI46" s="122"/>
    </row>
    <row r="47" spans="1:61" ht="51">
      <c r="A47" s="123"/>
      <c r="B47" s="128" t="s">
        <v>9</v>
      </c>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F47" s="103" t="s">
        <v>10</v>
      </c>
      <c r="BG47" s="62" t="s">
        <v>11</v>
      </c>
      <c r="BH47" s="62" t="s">
        <v>713</v>
      </c>
      <c r="BI47" s="103" t="s">
        <v>12</v>
      </c>
    </row>
    <row r="48" spans="1:61" ht="12.75" customHeight="1">
      <c r="A48" s="123" t="s">
        <v>13</v>
      </c>
      <c r="B48" s="120" t="s">
        <v>14</v>
      </c>
      <c r="C48" s="116"/>
      <c r="D48" s="116"/>
      <c r="E48" s="116"/>
      <c r="F48" s="116"/>
      <c r="G48" s="122" t="s">
        <v>612</v>
      </c>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03" t="s">
        <v>562</v>
      </c>
      <c r="BI48" s="115"/>
    </row>
    <row r="49" spans="1:61" ht="15" customHeight="1">
      <c r="A49" s="123" t="s">
        <v>15</v>
      </c>
      <c r="B49" s="120" t="s">
        <v>16</v>
      </c>
      <c r="C49" s="116"/>
      <c r="D49" s="116"/>
      <c r="E49" s="116"/>
      <c r="F49" s="116"/>
      <c r="G49" s="122"/>
      <c r="H49" s="122"/>
      <c r="I49" s="122"/>
      <c r="J49" s="122"/>
      <c r="K49" s="122"/>
      <c r="L49" s="122"/>
      <c r="M49" s="122" t="s">
        <v>612</v>
      </c>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03" t="s">
        <v>564</v>
      </c>
      <c r="BI49" s="115"/>
    </row>
    <row r="50" spans="1:61" ht="38.25">
      <c r="A50" s="123" t="s">
        <v>17</v>
      </c>
      <c r="B50" s="120" t="s">
        <v>18</v>
      </c>
      <c r="C50" s="116"/>
      <c r="D50" s="116"/>
      <c r="E50" s="116"/>
      <c r="F50" s="116"/>
      <c r="G50" s="122"/>
      <c r="H50" s="122"/>
      <c r="I50" s="122"/>
      <c r="J50" s="122"/>
      <c r="K50" s="122"/>
      <c r="L50" s="122"/>
      <c r="M50" s="122"/>
      <c r="N50" s="122" t="s">
        <v>612</v>
      </c>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03" t="s">
        <v>564</v>
      </c>
      <c r="BF50" s="103" t="s">
        <v>19</v>
      </c>
      <c r="BG50" s="103" t="s">
        <v>20</v>
      </c>
      <c r="BH50" s="103" t="s">
        <v>21</v>
      </c>
      <c r="BI50" s="115"/>
    </row>
    <row r="51" spans="1:61" ht="12.75">
      <c r="A51" s="123" t="s">
        <v>22</v>
      </c>
      <c r="B51" s="120" t="s">
        <v>23</v>
      </c>
      <c r="C51" s="116"/>
      <c r="D51" s="116"/>
      <c r="E51" s="116"/>
      <c r="F51" s="116"/>
      <c r="G51" s="116"/>
      <c r="H51" s="116"/>
      <c r="I51" s="116"/>
      <c r="J51" s="116"/>
      <c r="K51" s="116"/>
      <c r="L51" s="116"/>
      <c r="M51" s="116"/>
      <c r="N51" s="116"/>
      <c r="O51" s="116"/>
      <c r="P51" s="116"/>
      <c r="Q51" s="116"/>
      <c r="R51" s="116" t="s">
        <v>612</v>
      </c>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03" t="s">
        <v>565</v>
      </c>
      <c r="BI51" s="115"/>
    </row>
    <row r="52" spans="1:61" ht="12.75">
      <c r="A52" s="123" t="s">
        <v>24</v>
      </c>
      <c r="B52" s="120" t="s">
        <v>25</v>
      </c>
      <c r="C52" s="116" t="s">
        <v>612</v>
      </c>
      <c r="D52" s="116" t="s">
        <v>612</v>
      </c>
      <c r="E52" s="116" t="s">
        <v>612</v>
      </c>
      <c r="F52" s="116" t="s">
        <v>612</v>
      </c>
      <c r="G52" s="116" t="s">
        <v>612</v>
      </c>
      <c r="H52" s="116" t="s">
        <v>612</v>
      </c>
      <c r="I52" s="116" t="s">
        <v>612</v>
      </c>
      <c r="J52" s="116" t="s">
        <v>612</v>
      </c>
      <c r="K52" s="116" t="s">
        <v>612</v>
      </c>
      <c r="L52" s="116" t="s">
        <v>612</v>
      </c>
      <c r="M52" s="116" t="s">
        <v>612</v>
      </c>
      <c r="N52" s="116" t="s">
        <v>612</v>
      </c>
      <c r="O52" s="116" t="s">
        <v>612</v>
      </c>
      <c r="P52" s="116" t="s">
        <v>612</v>
      </c>
      <c r="Q52" s="116" t="s">
        <v>612</v>
      </c>
      <c r="R52" s="116" t="s">
        <v>612</v>
      </c>
      <c r="S52" s="116" t="s">
        <v>612</v>
      </c>
      <c r="T52" s="116" t="s">
        <v>612</v>
      </c>
      <c r="U52" s="116" t="s">
        <v>612</v>
      </c>
      <c r="V52" s="116" t="s">
        <v>612</v>
      </c>
      <c r="W52" s="116" t="s">
        <v>612</v>
      </c>
      <c r="X52" s="116" t="s">
        <v>612</v>
      </c>
      <c r="Y52" s="116" t="s">
        <v>612</v>
      </c>
      <c r="Z52" s="116" t="s">
        <v>612</v>
      </c>
      <c r="AA52" s="116" t="s">
        <v>612</v>
      </c>
      <c r="AB52" s="116" t="s">
        <v>612</v>
      </c>
      <c r="AC52" s="116" t="s">
        <v>612</v>
      </c>
      <c r="AD52" s="116" t="s">
        <v>612</v>
      </c>
      <c r="AE52" s="116" t="s">
        <v>612</v>
      </c>
      <c r="AF52" s="116" t="s">
        <v>612</v>
      </c>
      <c r="AG52" s="116" t="s">
        <v>612</v>
      </c>
      <c r="AH52" s="116" t="s">
        <v>612</v>
      </c>
      <c r="AI52" s="116" t="s">
        <v>612</v>
      </c>
      <c r="AJ52" s="116" t="s">
        <v>612</v>
      </c>
      <c r="AK52" s="116" t="s">
        <v>612</v>
      </c>
      <c r="AL52" s="116" t="s">
        <v>612</v>
      </c>
      <c r="AM52" s="116" t="s">
        <v>612</v>
      </c>
      <c r="AN52" s="116" t="s">
        <v>612</v>
      </c>
      <c r="AO52" s="116" t="s">
        <v>612</v>
      </c>
      <c r="AP52" s="116" t="s">
        <v>612</v>
      </c>
      <c r="AQ52" s="116" t="s">
        <v>612</v>
      </c>
      <c r="AR52" s="116" t="s">
        <v>612</v>
      </c>
      <c r="AS52" s="116" t="s">
        <v>612</v>
      </c>
      <c r="AT52" s="116" t="s">
        <v>612</v>
      </c>
      <c r="AU52" s="116" t="s">
        <v>612</v>
      </c>
      <c r="AV52" s="116" t="s">
        <v>612</v>
      </c>
      <c r="AW52" s="116" t="s">
        <v>612</v>
      </c>
      <c r="AX52" s="116" t="s">
        <v>612</v>
      </c>
      <c r="AY52" s="116" t="s">
        <v>612</v>
      </c>
      <c r="AZ52" s="116" t="s">
        <v>612</v>
      </c>
      <c r="BA52" s="116" t="s">
        <v>612</v>
      </c>
      <c r="BB52" s="116" t="s">
        <v>612</v>
      </c>
      <c r="BC52" s="116" t="s">
        <v>612</v>
      </c>
      <c r="BD52" s="103" t="s">
        <v>613</v>
      </c>
      <c r="BI52" s="115"/>
    </row>
    <row r="53" spans="1:61" ht="38.25">
      <c r="A53" s="123" t="s">
        <v>26</v>
      </c>
      <c r="B53" s="120" t="s">
        <v>27</v>
      </c>
      <c r="C53" s="116" t="s">
        <v>612</v>
      </c>
      <c r="D53" s="116" t="s">
        <v>612</v>
      </c>
      <c r="E53" s="116" t="s">
        <v>612</v>
      </c>
      <c r="F53" s="116" t="s">
        <v>612</v>
      </c>
      <c r="G53" s="116" t="s">
        <v>612</v>
      </c>
      <c r="H53" s="116" t="s">
        <v>612</v>
      </c>
      <c r="I53" s="116" t="s">
        <v>612</v>
      </c>
      <c r="J53" s="116" t="s">
        <v>612</v>
      </c>
      <c r="K53" s="116" t="s">
        <v>612</v>
      </c>
      <c r="L53" s="116" t="s">
        <v>612</v>
      </c>
      <c r="M53" s="116" t="s">
        <v>612</v>
      </c>
      <c r="N53" s="116" t="s">
        <v>612</v>
      </c>
      <c r="O53" s="116" t="s">
        <v>612</v>
      </c>
      <c r="P53" s="116" t="s">
        <v>612</v>
      </c>
      <c r="Q53" s="116" t="s">
        <v>612</v>
      </c>
      <c r="R53" s="116" t="s">
        <v>612</v>
      </c>
      <c r="S53" s="116" t="s">
        <v>612</v>
      </c>
      <c r="T53" s="116" t="s">
        <v>612</v>
      </c>
      <c r="U53" s="116" t="s">
        <v>612</v>
      </c>
      <c r="V53" s="116" t="s">
        <v>612</v>
      </c>
      <c r="W53" s="116" t="s">
        <v>612</v>
      </c>
      <c r="X53" s="116" t="s">
        <v>612</v>
      </c>
      <c r="Y53" s="116" t="s">
        <v>612</v>
      </c>
      <c r="Z53" s="116" t="s">
        <v>612</v>
      </c>
      <c r="AA53" s="116" t="s">
        <v>612</v>
      </c>
      <c r="AB53" s="116" t="s">
        <v>612</v>
      </c>
      <c r="AC53" s="116" t="s">
        <v>612</v>
      </c>
      <c r="AD53" s="116" t="s">
        <v>612</v>
      </c>
      <c r="AE53" s="116" t="s">
        <v>612</v>
      </c>
      <c r="AF53" s="116" t="s">
        <v>612</v>
      </c>
      <c r="AG53" s="116" t="s">
        <v>612</v>
      </c>
      <c r="AH53" s="116" t="s">
        <v>612</v>
      </c>
      <c r="AI53" s="116" t="s">
        <v>612</v>
      </c>
      <c r="AJ53" s="116" t="s">
        <v>612</v>
      </c>
      <c r="AK53" s="116" t="s">
        <v>612</v>
      </c>
      <c r="AL53" s="116" t="s">
        <v>612</v>
      </c>
      <c r="AM53" s="116" t="s">
        <v>612</v>
      </c>
      <c r="AN53" s="116" t="s">
        <v>612</v>
      </c>
      <c r="AO53" s="116" t="s">
        <v>612</v>
      </c>
      <c r="AP53" s="116" t="s">
        <v>612</v>
      </c>
      <c r="AQ53" s="116" t="s">
        <v>612</v>
      </c>
      <c r="AR53" s="116" t="s">
        <v>612</v>
      </c>
      <c r="AS53" s="116" t="s">
        <v>612</v>
      </c>
      <c r="AT53" s="116" t="s">
        <v>612</v>
      </c>
      <c r="AU53" s="116" t="s">
        <v>612</v>
      </c>
      <c r="AV53" s="116" t="s">
        <v>612</v>
      </c>
      <c r="AW53" s="116" t="s">
        <v>612</v>
      </c>
      <c r="AX53" s="116" t="s">
        <v>612</v>
      </c>
      <c r="AY53" s="116" t="s">
        <v>612</v>
      </c>
      <c r="AZ53" s="116" t="s">
        <v>612</v>
      </c>
      <c r="BA53" s="116" t="s">
        <v>612</v>
      </c>
      <c r="BB53" s="116" t="s">
        <v>612</v>
      </c>
      <c r="BC53" s="116" t="s">
        <v>612</v>
      </c>
      <c r="BD53" s="103" t="s">
        <v>613</v>
      </c>
      <c r="BF53" s="103" t="s">
        <v>28</v>
      </c>
      <c r="BG53" s="129">
        <v>1</v>
      </c>
      <c r="BH53" s="62" t="s">
        <v>29</v>
      </c>
      <c r="BI53" s="115"/>
    </row>
    <row r="54" spans="1:61" ht="39.75" customHeight="1">
      <c r="A54" s="123" t="s">
        <v>30</v>
      </c>
      <c r="B54" s="89" t="s">
        <v>31</v>
      </c>
      <c r="C54" s="116" t="s">
        <v>612</v>
      </c>
      <c r="D54" s="116" t="s">
        <v>612</v>
      </c>
      <c r="E54" s="116" t="s">
        <v>612</v>
      </c>
      <c r="F54" s="116" t="s">
        <v>612</v>
      </c>
      <c r="G54" s="116" t="s">
        <v>612</v>
      </c>
      <c r="H54" s="116" t="s">
        <v>612</v>
      </c>
      <c r="I54" s="116" t="s">
        <v>612</v>
      </c>
      <c r="J54" s="116" t="s">
        <v>612</v>
      </c>
      <c r="K54" s="116" t="s">
        <v>612</v>
      </c>
      <c r="L54" s="116" t="s">
        <v>612</v>
      </c>
      <c r="M54" s="116" t="s">
        <v>612</v>
      </c>
      <c r="N54" s="116" t="s">
        <v>612</v>
      </c>
      <c r="O54" s="116" t="s">
        <v>612</v>
      </c>
      <c r="P54" s="116" t="s">
        <v>612</v>
      </c>
      <c r="Q54" s="116" t="s">
        <v>612</v>
      </c>
      <c r="R54" s="116" t="s">
        <v>612</v>
      </c>
      <c r="S54" s="116" t="s">
        <v>612</v>
      </c>
      <c r="T54" s="116" t="s">
        <v>612</v>
      </c>
      <c r="U54" s="116" t="s">
        <v>612</v>
      </c>
      <c r="V54" s="116" t="s">
        <v>612</v>
      </c>
      <c r="W54" s="116" t="s">
        <v>612</v>
      </c>
      <c r="X54" s="116" t="s">
        <v>612</v>
      </c>
      <c r="Y54" s="116" t="s">
        <v>612</v>
      </c>
      <c r="Z54" s="116" t="s">
        <v>612</v>
      </c>
      <c r="AA54" s="116" t="s">
        <v>612</v>
      </c>
      <c r="AB54" s="116" t="s">
        <v>612</v>
      </c>
      <c r="AC54" s="116" t="s">
        <v>612</v>
      </c>
      <c r="AD54" s="116" t="s">
        <v>612</v>
      </c>
      <c r="AE54" s="116" t="s">
        <v>612</v>
      </c>
      <c r="AF54" s="116" t="s">
        <v>612</v>
      </c>
      <c r="AG54" s="116" t="s">
        <v>612</v>
      </c>
      <c r="AH54" s="116" t="s">
        <v>612</v>
      </c>
      <c r="AI54" s="116" t="s">
        <v>612</v>
      </c>
      <c r="AJ54" s="116" t="s">
        <v>612</v>
      </c>
      <c r="AK54" s="116" t="s">
        <v>612</v>
      </c>
      <c r="AL54" s="116" t="s">
        <v>612</v>
      </c>
      <c r="AM54" s="116" t="s">
        <v>612</v>
      </c>
      <c r="AN54" s="116" t="s">
        <v>612</v>
      </c>
      <c r="AO54" s="116" t="s">
        <v>612</v>
      </c>
      <c r="AP54" s="116" t="s">
        <v>612</v>
      </c>
      <c r="AQ54" s="116" t="s">
        <v>612</v>
      </c>
      <c r="AR54" s="116" t="s">
        <v>612</v>
      </c>
      <c r="AS54" s="116" t="s">
        <v>612</v>
      </c>
      <c r="AT54" s="116" t="s">
        <v>612</v>
      </c>
      <c r="AU54" s="116" t="s">
        <v>612</v>
      </c>
      <c r="AV54" s="116" t="s">
        <v>612</v>
      </c>
      <c r="AW54" s="116" t="s">
        <v>612</v>
      </c>
      <c r="AX54" s="116" t="s">
        <v>612</v>
      </c>
      <c r="AY54" s="116" t="s">
        <v>612</v>
      </c>
      <c r="AZ54" s="116" t="s">
        <v>612</v>
      </c>
      <c r="BA54" s="116" t="s">
        <v>612</v>
      </c>
      <c r="BB54" s="116" t="s">
        <v>612</v>
      </c>
      <c r="BC54" s="116" t="s">
        <v>612</v>
      </c>
      <c r="BD54" s="103" t="s">
        <v>613</v>
      </c>
      <c r="BG54" s="110"/>
      <c r="BH54" s="89"/>
      <c r="BI54" s="115"/>
    </row>
    <row r="55" spans="1:59" ht="15.75" customHeight="1">
      <c r="A55" s="130"/>
      <c r="B55" s="89"/>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G55" s="110"/>
    </row>
    <row r="56" spans="2:61" ht="96" customHeight="1">
      <c r="B56" s="119" t="s">
        <v>32</v>
      </c>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F56" s="62" t="s">
        <v>33</v>
      </c>
      <c r="BG56" s="103" t="s">
        <v>34</v>
      </c>
      <c r="BH56" s="62" t="s">
        <v>35</v>
      </c>
      <c r="BI56" s="115" t="s">
        <v>36</v>
      </c>
    </row>
    <row r="57" spans="1:61" ht="17.25" customHeight="1">
      <c r="A57" s="101" t="s">
        <v>622</v>
      </c>
      <c r="B57" s="93" t="s">
        <v>37</v>
      </c>
      <c r="C57" s="104" t="s">
        <v>612</v>
      </c>
      <c r="D57" s="104" t="s">
        <v>612</v>
      </c>
      <c r="E57" s="104" t="s">
        <v>612</v>
      </c>
      <c r="F57" s="104" t="s">
        <v>612</v>
      </c>
      <c r="G57" s="104" t="s">
        <v>612</v>
      </c>
      <c r="H57" s="104"/>
      <c r="I57" s="104"/>
      <c r="J57" s="104"/>
      <c r="K57" s="104"/>
      <c r="BD57" s="103" t="s">
        <v>562</v>
      </c>
      <c r="BG57" s="122"/>
      <c r="BH57" s="122"/>
      <c r="BI57" s="115"/>
    </row>
    <row r="58" spans="1:61" ht="17.25" customHeight="1">
      <c r="A58" s="101" t="s">
        <v>626</v>
      </c>
      <c r="B58" s="93" t="s">
        <v>38</v>
      </c>
      <c r="C58" s="104" t="s">
        <v>612</v>
      </c>
      <c r="D58" s="104" t="s">
        <v>612</v>
      </c>
      <c r="E58" s="104" t="s">
        <v>612</v>
      </c>
      <c r="F58" s="104" t="s">
        <v>612</v>
      </c>
      <c r="G58" s="104" t="s">
        <v>612</v>
      </c>
      <c r="H58" s="104" t="s">
        <v>612</v>
      </c>
      <c r="I58" s="104" t="s">
        <v>612</v>
      </c>
      <c r="J58" s="104" t="s">
        <v>612</v>
      </c>
      <c r="K58" s="104" t="s">
        <v>612</v>
      </c>
      <c r="L58" s="104" t="s">
        <v>612</v>
      </c>
      <c r="BD58" s="103" t="s">
        <v>39</v>
      </c>
      <c r="BG58" s="122"/>
      <c r="BH58" s="122"/>
      <c r="BI58" s="115"/>
    </row>
    <row r="59" spans="1:61" ht="12.75">
      <c r="A59" s="101" t="s">
        <v>630</v>
      </c>
      <c r="B59" s="93" t="s">
        <v>40</v>
      </c>
      <c r="C59" s="104"/>
      <c r="D59" s="104"/>
      <c r="E59" s="104"/>
      <c r="F59" s="104"/>
      <c r="G59" s="104"/>
      <c r="H59" s="104"/>
      <c r="I59" s="104"/>
      <c r="J59" s="104"/>
      <c r="K59" s="104"/>
      <c r="M59" s="104" t="s">
        <v>612</v>
      </c>
      <c r="N59" s="104" t="s">
        <v>612</v>
      </c>
      <c r="O59" s="104" t="s">
        <v>612</v>
      </c>
      <c r="P59" s="104" t="s">
        <v>612</v>
      </c>
      <c r="Q59" s="104" t="s">
        <v>612</v>
      </c>
      <c r="R59" s="104" t="s">
        <v>612</v>
      </c>
      <c r="S59" s="104" t="s">
        <v>612</v>
      </c>
      <c r="BD59" s="103" t="s">
        <v>41</v>
      </c>
      <c r="BG59" s="122"/>
      <c r="BH59" s="122"/>
      <c r="BI59" s="115"/>
    </row>
    <row r="60" spans="1:61" ht="12.75">
      <c r="A60" s="101" t="s">
        <v>42</v>
      </c>
      <c r="B60" s="93" t="s">
        <v>43</v>
      </c>
      <c r="C60" s="104"/>
      <c r="D60" s="104"/>
      <c r="E60" s="104"/>
      <c r="F60" s="104"/>
      <c r="G60" s="104"/>
      <c r="H60" s="104"/>
      <c r="I60" s="104"/>
      <c r="J60" s="104"/>
      <c r="K60" s="104"/>
      <c r="Q60" s="104" t="s">
        <v>612</v>
      </c>
      <c r="R60" s="104" t="s">
        <v>612</v>
      </c>
      <c r="S60" s="104" t="s">
        <v>612</v>
      </c>
      <c r="T60" s="104" t="s">
        <v>612</v>
      </c>
      <c r="U60" s="104" t="s">
        <v>612</v>
      </c>
      <c r="V60" s="104" t="s">
        <v>612</v>
      </c>
      <c r="W60" s="104" t="s">
        <v>612</v>
      </c>
      <c r="X60" s="104" t="s">
        <v>612</v>
      </c>
      <c r="Y60" s="104" t="s">
        <v>612</v>
      </c>
      <c r="Z60" s="104" t="s">
        <v>612</v>
      </c>
      <c r="AA60" s="104" t="s">
        <v>612</v>
      </c>
      <c r="AB60" s="104" t="s">
        <v>612</v>
      </c>
      <c r="AC60" s="104" t="s">
        <v>612</v>
      </c>
      <c r="AD60" s="104" t="s">
        <v>612</v>
      </c>
      <c r="AE60" s="104" t="s">
        <v>612</v>
      </c>
      <c r="AF60" s="104" t="s">
        <v>612</v>
      </c>
      <c r="BD60" s="103" t="s">
        <v>44</v>
      </c>
      <c r="BG60" s="122"/>
      <c r="BH60" s="122"/>
      <c r="BI60" s="115"/>
    </row>
    <row r="61" spans="1:61" ht="14.25" customHeight="1">
      <c r="A61" s="101" t="s">
        <v>45</v>
      </c>
      <c r="B61" s="93" t="s">
        <v>46</v>
      </c>
      <c r="C61" s="104"/>
      <c r="D61" s="104"/>
      <c r="E61" s="104"/>
      <c r="F61" s="104"/>
      <c r="G61" s="104"/>
      <c r="H61" s="104"/>
      <c r="I61" s="104"/>
      <c r="J61" s="104"/>
      <c r="K61" s="104"/>
      <c r="Y61" s="104" t="s">
        <v>612</v>
      </c>
      <c r="Z61" s="104" t="s">
        <v>612</v>
      </c>
      <c r="AA61" s="104" t="s">
        <v>612</v>
      </c>
      <c r="AB61" s="104" t="s">
        <v>612</v>
      </c>
      <c r="AC61" s="104" t="s">
        <v>612</v>
      </c>
      <c r="AD61" s="104" t="s">
        <v>612</v>
      </c>
      <c r="AE61" s="104" t="s">
        <v>612</v>
      </c>
      <c r="AF61" s="104" t="s">
        <v>612</v>
      </c>
      <c r="AG61" s="104" t="s">
        <v>612</v>
      </c>
      <c r="AH61" s="104" t="s">
        <v>612</v>
      </c>
      <c r="AI61" s="104" t="s">
        <v>612</v>
      </c>
      <c r="AJ61" s="104" t="s">
        <v>612</v>
      </c>
      <c r="AK61" s="104" t="s">
        <v>612</v>
      </c>
      <c r="BD61" s="103" t="s">
        <v>47</v>
      </c>
      <c r="BG61" s="122"/>
      <c r="BH61" s="122"/>
      <c r="BI61" s="115"/>
    </row>
    <row r="62" spans="1:61" ht="12.75">
      <c r="A62" s="101" t="s">
        <v>48</v>
      </c>
      <c r="B62" s="89" t="s">
        <v>49</v>
      </c>
      <c r="C62" s="116"/>
      <c r="D62" s="116"/>
      <c r="E62" s="116"/>
      <c r="F62" s="116"/>
      <c r="G62" s="116"/>
      <c r="L62" s="116"/>
      <c r="M62" s="116"/>
      <c r="N62" s="116"/>
      <c r="P62" s="116"/>
      <c r="AQ62" s="104" t="s">
        <v>612</v>
      </c>
      <c r="BD62" s="103" t="s">
        <v>50</v>
      </c>
      <c r="BG62" s="122"/>
      <c r="BH62" s="122"/>
      <c r="BI62" s="115"/>
    </row>
    <row r="63" spans="1:59" ht="15.75" customHeight="1">
      <c r="A63" s="130"/>
      <c r="B63" s="89"/>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G63" s="110"/>
    </row>
    <row r="64" spans="2:61" ht="127.5">
      <c r="B64" s="128" t="s">
        <v>51</v>
      </c>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31"/>
      <c r="BF64" s="62" t="s">
        <v>52</v>
      </c>
      <c r="BG64" s="132" t="s">
        <v>53</v>
      </c>
      <c r="BH64" s="132" t="s">
        <v>713</v>
      </c>
      <c r="BI64" s="115" t="s">
        <v>54</v>
      </c>
    </row>
    <row r="65" spans="1:61" ht="38.25">
      <c r="A65" s="101" t="s">
        <v>636</v>
      </c>
      <c r="B65" s="93" t="s">
        <v>55</v>
      </c>
      <c r="C65" s="104" t="s">
        <v>612</v>
      </c>
      <c r="D65" s="104" t="s">
        <v>612</v>
      </c>
      <c r="E65" s="104" t="s">
        <v>612</v>
      </c>
      <c r="F65" s="104" t="s">
        <v>612</v>
      </c>
      <c r="G65" s="104" t="s">
        <v>612</v>
      </c>
      <c r="H65" s="104" t="s">
        <v>612</v>
      </c>
      <c r="I65" s="104" t="s">
        <v>612</v>
      </c>
      <c r="J65" s="104" t="s">
        <v>612</v>
      </c>
      <c r="K65" s="104" t="s">
        <v>612</v>
      </c>
      <c r="L65" s="104" t="s">
        <v>612</v>
      </c>
      <c r="M65" s="104" t="s">
        <v>612</v>
      </c>
      <c r="N65" s="104" t="s">
        <v>612</v>
      </c>
      <c r="O65" s="104" t="s">
        <v>612</v>
      </c>
      <c r="P65" s="104" t="s">
        <v>612</v>
      </c>
      <c r="Q65" s="104" t="s">
        <v>612</v>
      </c>
      <c r="R65" s="104" t="s">
        <v>612</v>
      </c>
      <c r="S65" s="104" t="s">
        <v>612</v>
      </c>
      <c r="T65" s="104" t="s">
        <v>612</v>
      </c>
      <c r="U65" s="104" t="s">
        <v>612</v>
      </c>
      <c r="V65" s="104" t="s">
        <v>612</v>
      </c>
      <c r="W65" s="104" t="s">
        <v>612</v>
      </c>
      <c r="X65" s="104" t="s">
        <v>612</v>
      </c>
      <c r="Y65" s="104" t="s">
        <v>612</v>
      </c>
      <c r="Z65" s="104" t="s">
        <v>612</v>
      </c>
      <c r="AA65" s="104" t="s">
        <v>612</v>
      </c>
      <c r="AB65" s="104" t="s">
        <v>612</v>
      </c>
      <c r="AC65" s="104" t="s">
        <v>612</v>
      </c>
      <c r="AD65" s="104" t="s">
        <v>612</v>
      </c>
      <c r="AE65" s="104" t="s">
        <v>612</v>
      </c>
      <c r="AF65" s="104" t="s">
        <v>612</v>
      </c>
      <c r="AG65" s="104" t="s">
        <v>612</v>
      </c>
      <c r="AH65" s="104" t="s">
        <v>612</v>
      </c>
      <c r="AI65" s="104" t="s">
        <v>612</v>
      </c>
      <c r="AJ65" s="104" t="s">
        <v>612</v>
      </c>
      <c r="AK65" s="104" t="s">
        <v>612</v>
      </c>
      <c r="AL65" s="104" t="s">
        <v>612</v>
      </c>
      <c r="AM65" s="104" t="s">
        <v>612</v>
      </c>
      <c r="AN65" s="104" t="s">
        <v>612</v>
      </c>
      <c r="AO65" s="104" t="s">
        <v>612</v>
      </c>
      <c r="AP65" s="104" t="s">
        <v>612</v>
      </c>
      <c r="AQ65" s="104" t="s">
        <v>612</v>
      </c>
      <c r="AR65" s="104" t="s">
        <v>612</v>
      </c>
      <c r="AS65" s="104" t="s">
        <v>612</v>
      </c>
      <c r="AT65" s="104" t="s">
        <v>612</v>
      </c>
      <c r="AU65" s="104" t="s">
        <v>612</v>
      </c>
      <c r="AV65" s="104" t="s">
        <v>612</v>
      </c>
      <c r="AW65" s="104" t="s">
        <v>612</v>
      </c>
      <c r="AX65" s="104" t="s">
        <v>612</v>
      </c>
      <c r="AY65" s="104" t="s">
        <v>612</v>
      </c>
      <c r="AZ65" s="104" t="s">
        <v>612</v>
      </c>
      <c r="BA65" s="104" t="s">
        <v>612</v>
      </c>
      <c r="BB65" s="104" t="s">
        <v>612</v>
      </c>
      <c r="BC65" s="104" t="s">
        <v>612</v>
      </c>
      <c r="BD65" s="103" t="s">
        <v>613</v>
      </c>
      <c r="BF65" s="89"/>
      <c r="BG65" s="89"/>
      <c r="BH65" s="89"/>
      <c r="BI65" s="115"/>
    </row>
    <row r="66" spans="1:61" ht="25.5">
      <c r="A66" s="101" t="s">
        <v>639</v>
      </c>
      <c r="B66" s="120" t="s">
        <v>56</v>
      </c>
      <c r="C66" s="104" t="s">
        <v>612</v>
      </c>
      <c r="D66" s="104" t="s">
        <v>612</v>
      </c>
      <c r="E66" s="104" t="s">
        <v>612</v>
      </c>
      <c r="F66" s="104" t="s">
        <v>612</v>
      </c>
      <c r="G66" s="104" t="s">
        <v>612</v>
      </c>
      <c r="H66" s="104" t="s">
        <v>612</v>
      </c>
      <c r="I66" s="104" t="s">
        <v>612</v>
      </c>
      <c r="J66" s="104" t="s">
        <v>612</v>
      </c>
      <c r="K66" s="104" t="s">
        <v>612</v>
      </c>
      <c r="L66" s="104" t="s">
        <v>612</v>
      </c>
      <c r="M66" s="104" t="s">
        <v>612</v>
      </c>
      <c r="N66" s="104" t="s">
        <v>612</v>
      </c>
      <c r="O66" s="104" t="s">
        <v>612</v>
      </c>
      <c r="P66" s="104" t="s">
        <v>612</v>
      </c>
      <c r="Q66" s="104" t="s">
        <v>612</v>
      </c>
      <c r="R66" s="104" t="s">
        <v>612</v>
      </c>
      <c r="S66" s="104" t="s">
        <v>612</v>
      </c>
      <c r="T66" s="104" t="s">
        <v>612</v>
      </c>
      <c r="U66" s="104" t="s">
        <v>612</v>
      </c>
      <c r="V66" s="104" t="s">
        <v>612</v>
      </c>
      <c r="W66" s="104" t="s">
        <v>612</v>
      </c>
      <c r="X66" s="104" t="s">
        <v>612</v>
      </c>
      <c r="Y66" s="104" t="s">
        <v>612</v>
      </c>
      <c r="Z66" s="104" t="s">
        <v>612</v>
      </c>
      <c r="AA66" s="104" t="s">
        <v>612</v>
      </c>
      <c r="AB66" s="104" t="s">
        <v>612</v>
      </c>
      <c r="AC66" s="104" t="s">
        <v>612</v>
      </c>
      <c r="AD66" s="104" t="s">
        <v>612</v>
      </c>
      <c r="AE66" s="104" t="s">
        <v>612</v>
      </c>
      <c r="AF66" s="104" t="s">
        <v>612</v>
      </c>
      <c r="AG66" s="104" t="s">
        <v>612</v>
      </c>
      <c r="AH66" s="104" t="s">
        <v>612</v>
      </c>
      <c r="AI66" s="104" t="s">
        <v>612</v>
      </c>
      <c r="AJ66" s="104" t="s">
        <v>612</v>
      </c>
      <c r="AK66" s="104" t="s">
        <v>612</v>
      </c>
      <c r="AL66" s="104" t="s">
        <v>612</v>
      </c>
      <c r="AM66" s="104" t="s">
        <v>612</v>
      </c>
      <c r="AN66" s="104" t="s">
        <v>612</v>
      </c>
      <c r="AO66" s="104" t="s">
        <v>612</v>
      </c>
      <c r="AP66" s="104" t="s">
        <v>612</v>
      </c>
      <c r="AQ66" s="104" t="s">
        <v>612</v>
      </c>
      <c r="AR66" s="104" t="s">
        <v>612</v>
      </c>
      <c r="AS66" s="104" t="s">
        <v>612</v>
      </c>
      <c r="AT66" s="104" t="s">
        <v>612</v>
      </c>
      <c r="AU66" s="104" t="s">
        <v>612</v>
      </c>
      <c r="AV66" s="104" t="s">
        <v>612</v>
      </c>
      <c r="AW66" s="104" t="s">
        <v>612</v>
      </c>
      <c r="AX66" s="104" t="s">
        <v>612</v>
      </c>
      <c r="AY66" s="104" t="s">
        <v>612</v>
      </c>
      <c r="AZ66" s="104" t="s">
        <v>612</v>
      </c>
      <c r="BA66" s="104" t="s">
        <v>612</v>
      </c>
      <c r="BB66" s="104" t="s">
        <v>612</v>
      </c>
      <c r="BC66" s="104" t="s">
        <v>612</v>
      </c>
      <c r="BD66" s="103" t="s">
        <v>613</v>
      </c>
      <c r="BF66" s="89"/>
      <c r="BG66" s="89"/>
      <c r="BH66" s="89"/>
      <c r="BI66" s="115"/>
    </row>
    <row r="67" spans="1:59" ht="15.75" customHeight="1">
      <c r="A67" s="130"/>
      <c r="B67" s="89"/>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G67" s="110"/>
    </row>
    <row r="68" spans="2:61" ht="76.5" customHeight="1">
      <c r="B68" s="119" t="s">
        <v>57</v>
      </c>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F68" s="62" t="s">
        <v>58</v>
      </c>
      <c r="BG68" s="111">
        <v>1</v>
      </c>
      <c r="BH68" s="132" t="s">
        <v>59</v>
      </c>
      <c r="BI68" s="62" t="s">
        <v>60</v>
      </c>
    </row>
    <row r="69" spans="1:61" ht="25.5">
      <c r="A69" s="117" t="s">
        <v>647</v>
      </c>
      <c r="B69" s="120" t="s">
        <v>61</v>
      </c>
      <c r="C69" s="116" t="s">
        <v>612</v>
      </c>
      <c r="D69" s="116" t="s">
        <v>612</v>
      </c>
      <c r="E69" s="116" t="s">
        <v>612</v>
      </c>
      <c r="F69" s="116" t="s">
        <v>612</v>
      </c>
      <c r="G69" s="116"/>
      <c r="H69" s="116"/>
      <c r="I69" s="116"/>
      <c r="J69" s="116"/>
      <c r="K69" s="116"/>
      <c r="BD69" s="103" t="s">
        <v>562</v>
      </c>
      <c r="BI69" s="115"/>
    </row>
    <row r="70" spans="1:61" ht="12.75">
      <c r="A70" s="117" t="s">
        <v>650</v>
      </c>
      <c r="B70" s="93" t="s">
        <v>62</v>
      </c>
      <c r="C70" s="116" t="s">
        <v>612</v>
      </c>
      <c r="D70" s="116" t="s">
        <v>612</v>
      </c>
      <c r="E70" s="116" t="s">
        <v>612</v>
      </c>
      <c r="F70" s="116" t="s">
        <v>612</v>
      </c>
      <c r="G70" s="116" t="s">
        <v>612</v>
      </c>
      <c r="H70" s="116" t="s">
        <v>612</v>
      </c>
      <c r="I70" s="116" t="s">
        <v>612</v>
      </c>
      <c r="J70" s="116" t="s">
        <v>612</v>
      </c>
      <c r="K70" s="116" t="s">
        <v>612</v>
      </c>
      <c r="L70" s="104" t="s">
        <v>612</v>
      </c>
      <c r="M70" s="104" t="s">
        <v>612</v>
      </c>
      <c r="N70" s="104" t="s">
        <v>612</v>
      </c>
      <c r="O70" s="104" t="s">
        <v>612</v>
      </c>
      <c r="P70" s="104" t="s">
        <v>612</v>
      </c>
      <c r="Q70" s="104" t="s">
        <v>612</v>
      </c>
      <c r="R70" s="104" t="s">
        <v>612</v>
      </c>
      <c r="S70" s="104" t="s">
        <v>612</v>
      </c>
      <c r="T70" s="104" t="s">
        <v>612</v>
      </c>
      <c r="U70" s="104" t="s">
        <v>612</v>
      </c>
      <c r="V70" s="104" t="s">
        <v>612</v>
      </c>
      <c r="W70" s="104" t="s">
        <v>612</v>
      </c>
      <c r="X70" s="104" t="s">
        <v>612</v>
      </c>
      <c r="Y70" s="104" t="s">
        <v>612</v>
      </c>
      <c r="Z70" s="104" t="s">
        <v>612</v>
      </c>
      <c r="AA70" s="104" t="s">
        <v>612</v>
      </c>
      <c r="AB70" s="104" t="s">
        <v>612</v>
      </c>
      <c r="AC70" s="104" t="s">
        <v>612</v>
      </c>
      <c r="AD70" s="104" t="s">
        <v>612</v>
      </c>
      <c r="AE70" s="104" t="s">
        <v>612</v>
      </c>
      <c r="AF70" s="104" t="s">
        <v>612</v>
      </c>
      <c r="AG70" s="104" t="s">
        <v>612</v>
      </c>
      <c r="AH70" s="104" t="s">
        <v>612</v>
      </c>
      <c r="AI70" s="104" t="s">
        <v>612</v>
      </c>
      <c r="AJ70" s="104" t="s">
        <v>612</v>
      </c>
      <c r="AK70" s="104" t="s">
        <v>612</v>
      </c>
      <c r="AL70" s="104" t="s">
        <v>612</v>
      </c>
      <c r="AM70" s="104" t="s">
        <v>612</v>
      </c>
      <c r="AN70" s="104" t="s">
        <v>612</v>
      </c>
      <c r="AO70" s="104" t="s">
        <v>612</v>
      </c>
      <c r="AP70" s="104" t="s">
        <v>612</v>
      </c>
      <c r="AQ70" s="104" t="s">
        <v>612</v>
      </c>
      <c r="AR70" s="104" t="s">
        <v>612</v>
      </c>
      <c r="AS70" s="104" t="s">
        <v>612</v>
      </c>
      <c r="AT70" s="104" t="s">
        <v>612</v>
      </c>
      <c r="AU70" s="104" t="s">
        <v>612</v>
      </c>
      <c r="AV70" s="104" t="s">
        <v>612</v>
      </c>
      <c r="AW70" s="104" t="s">
        <v>612</v>
      </c>
      <c r="AX70" s="104" t="s">
        <v>612</v>
      </c>
      <c r="AY70" s="104" t="s">
        <v>612</v>
      </c>
      <c r="AZ70" s="104" t="s">
        <v>612</v>
      </c>
      <c r="BA70" s="104" t="s">
        <v>612</v>
      </c>
      <c r="BB70" s="104" t="s">
        <v>612</v>
      </c>
      <c r="BC70" s="104" t="s">
        <v>612</v>
      </c>
      <c r="BD70" s="103" t="s">
        <v>613</v>
      </c>
      <c r="BI70" s="115"/>
    </row>
    <row r="71" spans="1:61" ht="12.75">
      <c r="A71" s="117" t="s">
        <v>652</v>
      </c>
      <c r="B71" s="93" t="s">
        <v>63</v>
      </c>
      <c r="C71" s="108" t="s">
        <v>612</v>
      </c>
      <c r="D71" s="108" t="s">
        <v>612</v>
      </c>
      <c r="E71" s="108" t="s">
        <v>612</v>
      </c>
      <c r="F71" s="108" t="s">
        <v>612</v>
      </c>
      <c r="G71" s="108" t="s">
        <v>612</v>
      </c>
      <c r="H71" s="108" t="s">
        <v>612</v>
      </c>
      <c r="I71" s="108" t="s">
        <v>612</v>
      </c>
      <c r="J71" s="108" t="s">
        <v>612</v>
      </c>
      <c r="K71" s="108" t="s">
        <v>612</v>
      </c>
      <c r="L71" s="104" t="s">
        <v>612</v>
      </c>
      <c r="M71" s="104" t="s">
        <v>612</v>
      </c>
      <c r="N71" s="104" t="s">
        <v>612</v>
      </c>
      <c r="O71" s="104" t="s">
        <v>612</v>
      </c>
      <c r="P71" s="104" t="s">
        <v>612</v>
      </c>
      <c r="Q71" s="104" t="s">
        <v>612</v>
      </c>
      <c r="R71" s="104" t="s">
        <v>612</v>
      </c>
      <c r="S71" s="104" t="s">
        <v>612</v>
      </c>
      <c r="T71" s="104" t="s">
        <v>612</v>
      </c>
      <c r="U71" s="104" t="s">
        <v>612</v>
      </c>
      <c r="V71" s="104" t="s">
        <v>612</v>
      </c>
      <c r="W71" s="104" t="s">
        <v>612</v>
      </c>
      <c r="X71" s="104" t="s">
        <v>612</v>
      </c>
      <c r="Y71" s="104" t="s">
        <v>612</v>
      </c>
      <c r="Z71" s="104" t="s">
        <v>612</v>
      </c>
      <c r="AA71" s="104" t="s">
        <v>612</v>
      </c>
      <c r="AB71" s="104" t="s">
        <v>612</v>
      </c>
      <c r="AC71" s="104" t="s">
        <v>612</v>
      </c>
      <c r="AD71" s="104" t="s">
        <v>612</v>
      </c>
      <c r="AE71" s="104" t="s">
        <v>612</v>
      </c>
      <c r="AF71" s="104" t="s">
        <v>612</v>
      </c>
      <c r="AG71" s="104" t="s">
        <v>612</v>
      </c>
      <c r="AH71" s="104" t="s">
        <v>612</v>
      </c>
      <c r="AI71" s="104" t="s">
        <v>612</v>
      </c>
      <c r="AJ71" s="104" t="s">
        <v>612</v>
      </c>
      <c r="AK71" s="104" t="s">
        <v>612</v>
      </c>
      <c r="AL71" s="104" t="s">
        <v>612</v>
      </c>
      <c r="AM71" s="104" t="s">
        <v>612</v>
      </c>
      <c r="AN71" s="104" t="s">
        <v>612</v>
      </c>
      <c r="AO71" s="104" t="s">
        <v>612</v>
      </c>
      <c r="AP71" s="104" t="s">
        <v>612</v>
      </c>
      <c r="AQ71" s="104" t="s">
        <v>612</v>
      </c>
      <c r="AR71" s="104" t="s">
        <v>612</v>
      </c>
      <c r="AS71" s="104" t="s">
        <v>612</v>
      </c>
      <c r="AT71" s="104" t="s">
        <v>612</v>
      </c>
      <c r="AU71" s="104" t="s">
        <v>612</v>
      </c>
      <c r="AV71" s="104" t="s">
        <v>612</v>
      </c>
      <c r="AW71" s="104" t="s">
        <v>612</v>
      </c>
      <c r="AX71" s="104" t="s">
        <v>612</v>
      </c>
      <c r="AY71" s="104" t="s">
        <v>612</v>
      </c>
      <c r="AZ71" s="104" t="s">
        <v>612</v>
      </c>
      <c r="BA71" s="104" t="s">
        <v>612</v>
      </c>
      <c r="BB71" s="104" t="s">
        <v>612</v>
      </c>
      <c r="BC71" s="104" t="s">
        <v>612</v>
      </c>
      <c r="BD71" s="103" t="s">
        <v>613</v>
      </c>
      <c r="BI71" s="115"/>
    </row>
    <row r="72" spans="1:61" ht="12.75">
      <c r="A72" s="117" t="s">
        <v>64</v>
      </c>
      <c r="B72" s="93" t="s">
        <v>65</v>
      </c>
      <c r="C72" s="108" t="s">
        <v>612</v>
      </c>
      <c r="D72" s="108" t="s">
        <v>612</v>
      </c>
      <c r="E72" s="108" t="s">
        <v>612</v>
      </c>
      <c r="F72" s="108" t="s">
        <v>612</v>
      </c>
      <c r="G72" s="108" t="s">
        <v>612</v>
      </c>
      <c r="H72" s="108" t="s">
        <v>612</v>
      </c>
      <c r="I72" s="108" t="s">
        <v>612</v>
      </c>
      <c r="J72" s="108" t="s">
        <v>612</v>
      </c>
      <c r="K72" s="108" t="s">
        <v>612</v>
      </c>
      <c r="L72" s="104" t="s">
        <v>612</v>
      </c>
      <c r="M72" s="104" t="s">
        <v>612</v>
      </c>
      <c r="N72" s="104" t="s">
        <v>612</v>
      </c>
      <c r="O72" s="104" t="s">
        <v>612</v>
      </c>
      <c r="P72" s="104" t="s">
        <v>612</v>
      </c>
      <c r="Q72" s="104" t="s">
        <v>612</v>
      </c>
      <c r="R72" s="104" t="s">
        <v>612</v>
      </c>
      <c r="S72" s="104" t="s">
        <v>612</v>
      </c>
      <c r="T72" s="104" t="s">
        <v>612</v>
      </c>
      <c r="U72" s="104" t="s">
        <v>612</v>
      </c>
      <c r="V72" s="104" t="s">
        <v>612</v>
      </c>
      <c r="W72" s="104" t="s">
        <v>612</v>
      </c>
      <c r="X72" s="104" t="s">
        <v>612</v>
      </c>
      <c r="Y72" s="104" t="s">
        <v>612</v>
      </c>
      <c r="Z72" s="104" t="s">
        <v>612</v>
      </c>
      <c r="AA72" s="104" t="s">
        <v>612</v>
      </c>
      <c r="AB72" s="104" t="s">
        <v>612</v>
      </c>
      <c r="AC72" s="104" t="s">
        <v>612</v>
      </c>
      <c r="AD72" s="104" t="s">
        <v>612</v>
      </c>
      <c r="AE72" s="104" t="s">
        <v>612</v>
      </c>
      <c r="AF72" s="104" t="s">
        <v>612</v>
      </c>
      <c r="AG72" s="104" t="s">
        <v>612</v>
      </c>
      <c r="AH72" s="104" t="s">
        <v>612</v>
      </c>
      <c r="AI72" s="104" t="s">
        <v>612</v>
      </c>
      <c r="AJ72" s="104" t="s">
        <v>612</v>
      </c>
      <c r="AK72" s="104" t="s">
        <v>612</v>
      </c>
      <c r="AL72" s="104" t="s">
        <v>612</v>
      </c>
      <c r="AM72" s="104" t="s">
        <v>612</v>
      </c>
      <c r="AN72" s="104" t="s">
        <v>612</v>
      </c>
      <c r="AO72" s="104" t="s">
        <v>612</v>
      </c>
      <c r="AP72" s="104" t="s">
        <v>612</v>
      </c>
      <c r="AQ72" s="104" t="s">
        <v>612</v>
      </c>
      <c r="AR72" s="104" t="s">
        <v>612</v>
      </c>
      <c r="AS72" s="104" t="s">
        <v>612</v>
      </c>
      <c r="AT72" s="104" t="s">
        <v>612</v>
      </c>
      <c r="AU72" s="104" t="s">
        <v>612</v>
      </c>
      <c r="AV72" s="104" t="s">
        <v>612</v>
      </c>
      <c r="AW72" s="104" t="s">
        <v>612</v>
      </c>
      <c r="AX72" s="104" t="s">
        <v>612</v>
      </c>
      <c r="AY72" s="104" t="s">
        <v>612</v>
      </c>
      <c r="AZ72" s="104" t="s">
        <v>612</v>
      </c>
      <c r="BA72" s="104" t="s">
        <v>612</v>
      </c>
      <c r="BB72" s="104" t="s">
        <v>612</v>
      </c>
      <c r="BC72" s="104" t="s">
        <v>612</v>
      </c>
      <c r="BD72" s="103" t="s">
        <v>613</v>
      </c>
      <c r="BI72" s="115"/>
    </row>
    <row r="73" spans="1:61" ht="25.5">
      <c r="A73" s="117" t="s">
        <v>66</v>
      </c>
      <c r="B73" s="89" t="s">
        <v>67</v>
      </c>
      <c r="K73" s="108" t="s">
        <v>612</v>
      </c>
      <c r="AE73" s="104" t="s">
        <v>545</v>
      </c>
      <c r="AF73" s="104" t="s">
        <v>612</v>
      </c>
      <c r="AV73" s="104" t="s">
        <v>612</v>
      </c>
      <c r="BD73" s="103" t="s">
        <v>68</v>
      </c>
      <c r="BH73" s="89"/>
      <c r="BI73" s="115"/>
    </row>
    <row r="74" spans="1:61" ht="12.75">
      <c r="A74" s="117" t="s">
        <v>69</v>
      </c>
      <c r="B74" s="93" t="s">
        <v>70</v>
      </c>
      <c r="C74" s="108" t="s">
        <v>612</v>
      </c>
      <c r="D74" s="108" t="s">
        <v>612</v>
      </c>
      <c r="E74" s="108" t="s">
        <v>612</v>
      </c>
      <c r="F74" s="108" t="s">
        <v>612</v>
      </c>
      <c r="G74" s="108" t="s">
        <v>612</v>
      </c>
      <c r="H74" s="108" t="s">
        <v>612</v>
      </c>
      <c r="I74" s="108" t="s">
        <v>612</v>
      </c>
      <c r="J74" s="108" t="s">
        <v>612</v>
      </c>
      <c r="K74" s="108" t="s">
        <v>612</v>
      </c>
      <c r="L74" s="104" t="s">
        <v>612</v>
      </c>
      <c r="M74" s="104" t="s">
        <v>612</v>
      </c>
      <c r="N74" s="104" t="s">
        <v>612</v>
      </c>
      <c r="O74" s="104" t="s">
        <v>612</v>
      </c>
      <c r="P74" s="104" t="s">
        <v>612</v>
      </c>
      <c r="Q74" s="104" t="s">
        <v>612</v>
      </c>
      <c r="R74" s="104" t="s">
        <v>612</v>
      </c>
      <c r="S74" s="104" t="s">
        <v>612</v>
      </c>
      <c r="T74" s="104" t="s">
        <v>612</v>
      </c>
      <c r="U74" s="104" t="s">
        <v>612</v>
      </c>
      <c r="V74" s="104" t="s">
        <v>612</v>
      </c>
      <c r="W74" s="104" t="s">
        <v>612</v>
      </c>
      <c r="X74" s="104" t="s">
        <v>612</v>
      </c>
      <c r="Y74" s="104" t="s">
        <v>612</v>
      </c>
      <c r="Z74" s="104" t="s">
        <v>612</v>
      </c>
      <c r="AA74" s="104" t="s">
        <v>612</v>
      </c>
      <c r="AB74" s="104" t="s">
        <v>612</v>
      </c>
      <c r="AC74" s="104" t="s">
        <v>612</v>
      </c>
      <c r="AD74" s="104" t="s">
        <v>612</v>
      </c>
      <c r="AE74" s="104" t="s">
        <v>612</v>
      </c>
      <c r="AF74" s="104" t="s">
        <v>612</v>
      </c>
      <c r="AG74" s="104" t="s">
        <v>612</v>
      </c>
      <c r="AH74" s="104" t="s">
        <v>612</v>
      </c>
      <c r="AI74" s="104" t="s">
        <v>612</v>
      </c>
      <c r="AJ74" s="104" t="s">
        <v>612</v>
      </c>
      <c r="AK74" s="104" t="s">
        <v>612</v>
      </c>
      <c r="AL74" s="104" t="s">
        <v>612</v>
      </c>
      <c r="AM74" s="104" t="s">
        <v>612</v>
      </c>
      <c r="AN74" s="104" t="s">
        <v>612</v>
      </c>
      <c r="AO74" s="104" t="s">
        <v>612</v>
      </c>
      <c r="AP74" s="104" t="s">
        <v>612</v>
      </c>
      <c r="AQ74" s="104" t="s">
        <v>612</v>
      </c>
      <c r="AR74" s="104" t="s">
        <v>612</v>
      </c>
      <c r="AS74" s="104" t="s">
        <v>612</v>
      </c>
      <c r="AT74" s="104" t="s">
        <v>612</v>
      </c>
      <c r="AU74" s="104" t="s">
        <v>612</v>
      </c>
      <c r="AV74" s="104" t="s">
        <v>612</v>
      </c>
      <c r="AW74" s="104" t="s">
        <v>612</v>
      </c>
      <c r="AX74" s="104" t="s">
        <v>612</v>
      </c>
      <c r="AY74" s="104" t="s">
        <v>612</v>
      </c>
      <c r="AZ74" s="104" t="s">
        <v>612</v>
      </c>
      <c r="BA74" s="104" t="s">
        <v>612</v>
      </c>
      <c r="BB74" s="104" t="s">
        <v>612</v>
      </c>
      <c r="BC74" s="104" t="s">
        <v>612</v>
      </c>
      <c r="BD74" s="103" t="s">
        <v>613</v>
      </c>
      <c r="BI74" s="115"/>
    </row>
    <row r="75" ht="12.75">
      <c r="A75" s="117"/>
    </row>
    <row r="76" spans="2:61" ht="70.5" customHeight="1">
      <c r="B76" s="119" t="s">
        <v>71</v>
      </c>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F76" s="62" t="s">
        <v>72</v>
      </c>
      <c r="BG76" s="111">
        <v>1</v>
      </c>
      <c r="BH76" s="62" t="s">
        <v>713</v>
      </c>
      <c r="BI76" s="103" t="s">
        <v>73</v>
      </c>
    </row>
    <row r="77" spans="1:61" ht="25.5">
      <c r="A77" s="101" t="s">
        <v>658</v>
      </c>
      <c r="B77" s="93" t="s">
        <v>74</v>
      </c>
      <c r="C77" s="108" t="s">
        <v>624</v>
      </c>
      <c r="E77" s="104"/>
      <c r="F77" s="104"/>
      <c r="G77" s="104" t="s">
        <v>612</v>
      </c>
      <c r="H77" s="104" t="s">
        <v>612</v>
      </c>
      <c r="I77" s="104" t="s">
        <v>612</v>
      </c>
      <c r="J77" s="104" t="s">
        <v>612</v>
      </c>
      <c r="K77" s="104" t="s">
        <v>612</v>
      </c>
      <c r="L77" s="104" t="s">
        <v>612</v>
      </c>
      <c r="M77" s="104" t="s">
        <v>612</v>
      </c>
      <c r="N77" s="104" t="s">
        <v>612</v>
      </c>
      <c r="O77" s="104" t="s">
        <v>612</v>
      </c>
      <c r="P77" s="104" t="s">
        <v>612</v>
      </c>
      <c r="Q77" s="104" t="s">
        <v>612</v>
      </c>
      <c r="BD77" s="103" t="s">
        <v>39</v>
      </c>
      <c r="BF77" s="89"/>
      <c r="BG77" s="89"/>
      <c r="BH77" s="89"/>
      <c r="BI77" s="89"/>
    </row>
    <row r="78" spans="1:61" ht="25.5">
      <c r="A78" s="101" t="s">
        <v>660</v>
      </c>
      <c r="B78" s="93" t="s">
        <v>75</v>
      </c>
      <c r="C78" s="108" t="s">
        <v>612</v>
      </c>
      <c r="D78" s="108" t="s">
        <v>612</v>
      </c>
      <c r="E78" s="108" t="s">
        <v>612</v>
      </c>
      <c r="F78" s="108" t="s">
        <v>612</v>
      </c>
      <c r="G78" s="108" t="s">
        <v>612</v>
      </c>
      <c r="H78" s="108" t="s">
        <v>612</v>
      </c>
      <c r="I78" s="108" t="s">
        <v>612</v>
      </c>
      <c r="J78" s="108" t="s">
        <v>612</v>
      </c>
      <c r="K78" s="108" t="s">
        <v>612</v>
      </c>
      <c r="L78" s="108" t="s">
        <v>612</v>
      </c>
      <c r="M78" s="108" t="s">
        <v>612</v>
      </c>
      <c r="N78" s="108" t="s">
        <v>612</v>
      </c>
      <c r="O78" s="108" t="s">
        <v>612</v>
      </c>
      <c r="P78" s="108" t="s">
        <v>612</v>
      </c>
      <c r="Q78" s="108" t="s">
        <v>612</v>
      </c>
      <c r="R78" s="108" t="s">
        <v>612</v>
      </c>
      <c r="S78" s="108" t="s">
        <v>612</v>
      </c>
      <c r="T78" s="108" t="s">
        <v>612</v>
      </c>
      <c r="U78" s="108" t="s">
        <v>612</v>
      </c>
      <c r="V78" s="108" t="s">
        <v>612</v>
      </c>
      <c r="W78" s="108" t="s">
        <v>612</v>
      </c>
      <c r="X78" s="108" t="s">
        <v>612</v>
      </c>
      <c r="Y78" s="108" t="s">
        <v>612</v>
      </c>
      <c r="Z78" s="108" t="s">
        <v>612</v>
      </c>
      <c r="AA78" s="108" t="s">
        <v>612</v>
      </c>
      <c r="AB78" s="108" t="s">
        <v>612</v>
      </c>
      <c r="AC78" s="108" t="s">
        <v>612</v>
      </c>
      <c r="AD78" s="108" t="s">
        <v>612</v>
      </c>
      <c r="AE78" s="108" t="s">
        <v>612</v>
      </c>
      <c r="AF78" s="108" t="s">
        <v>612</v>
      </c>
      <c r="AG78" s="108" t="s">
        <v>612</v>
      </c>
      <c r="AH78" s="108" t="s">
        <v>612</v>
      </c>
      <c r="AI78" s="108" t="s">
        <v>612</v>
      </c>
      <c r="AJ78" s="108" t="s">
        <v>612</v>
      </c>
      <c r="AK78" s="108" t="s">
        <v>612</v>
      </c>
      <c r="AL78" s="108" t="s">
        <v>612</v>
      </c>
      <c r="AM78" s="108" t="s">
        <v>612</v>
      </c>
      <c r="AN78" s="108" t="s">
        <v>612</v>
      </c>
      <c r="AO78" s="108" t="s">
        <v>612</v>
      </c>
      <c r="AP78" s="108" t="s">
        <v>612</v>
      </c>
      <c r="AQ78" s="108" t="s">
        <v>612</v>
      </c>
      <c r="AR78" s="108" t="s">
        <v>612</v>
      </c>
      <c r="AS78" s="108" t="s">
        <v>612</v>
      </c>
      <c r="AT78" s="108" t="s">
        <v>612</v>
      </c>
      <c r="AU78" s="108" t="s">
        <v>612</v>
      </c>
      <c r="AV78" s="108" t="s">
        <v>612</v>
      </c>
      <c r="AW78" s="108" t="s">
        <v>612</v>
      </c>
      <c r="AX78" s="108" t="s">
        <v>612</v>
      </c>
      <c r="AY78" s="108" t="s">
        <v>612</v>
      </c>
      <c r="AZ78" s="108" t="s">
        <v>612</v>
      </c>
      <c r="BA78" s="108" t="s">
        <v>612</v>
      </c>
      <c r="BB78" s="108" t="s">
        <v>612</v>
      </c>
      <c r="BC78" s="108" t="s">
        <v>612</v>
      </c>
      <c r="BD78" s="103" t="s">
        <v>613</v>
      </c>
      <c r="BF78" s="89"/>
      <c r="BG78" s="89"/>
      <c r="BH78" s="89"/>
      <c r="BI78" s="89"/>
    </row>
    <row r="79" spans="1:61" ht="12.75">
      <c r="A79" s="101" t="s">
        <v>663</v>
      </c>
      <c r="B79" s="93" t="s">
        <v>76</v>
      </c>
      <c r="C79" s="108" t="s">
        <v>612</v>
      </c>
      <c r="D79" s="108" t="s">
        <v>612</v>
      </c>
      <c r="E79" s="108" t="s">
        <v>612</v>
      </c>
      <c r="F79" s="108" t="s">
        <v>612</v>
      </c>
      <c r="G79" s="108" t="s">
        <v>612</v>
      </c>
      <c r="H79" s="108" t="s">
        <v>612</v>
      </c>
      <c r="I79" s="108" t="s">
        <v>612</v>
      </c>
      <c r="J79" s="108" t="s">
        <v>612</v>
      </c>
      <c r="K79" s="108" t="s">
        <v>612</v>
      </c>
      <c r="L79" s="108" t="s">
        <v>612</v>
      </c>
      <c r="M79" s="108" t="s">
        <v>612</v>
      </c>
      <c r="N79" s="108" t="s">
        <v>612</v>
      </c>
      <c r="O79" s="108" t="s">
        <v>612</v>
      </c>
      <c r="P79" s="108" t="s">
        <v>612</v>
      </c>
      <c r="Q79" s="108" t="s">
        <v>612</v>
      </c>
      <c r="R79" s="108" t="s">
        <v>612</v>
      </c>
      <c r="S79" s="108" t="s">
        <v>612</v>
      </c>
      <c r="T79" s="108" t="s">
        <v>612</v>
      </c>
      <c r="U79" s="108" t="s">
        <v>612</v>
      </c>
      <c r="V79" s="108" t="s">
        <v>612</v>
      </c>
      <c r="W79" s="108" t="s">
        <v>612</v>
      </c>
      <c r="X79" s="108" t="s">
        <v>612</v>
      </c>
      <c r="Y79" s="108" t="s">
        <v>612</v>
      </c>
      <c r="Z79" s="108" t="s">
        <v>612</v>
      </c>
      <c r="AA79" s="108" t="s">
        <v>612</v>
      </c>
      <c r="AB79" s="108" t="s">
        <v>612</v>
      </c>
      <c r="AC79" s="108" t="s">
        <v>612</v>
      </c>
      <c r="AD79" s="108" t="s">
        <v>612</v>
      </c>
      <c r="AE79" s="108" t="s">
        <v>612</v>
      </c>
      <c r="AF79" s="108" t="s">
        <v>612</v>
      </c>
      <c r="AG79" s="108" t="s">
        <v>612</v>
      </c>
      <c r="AH79" s="108" t="s">
        <v>612</v>
      </c>
      <c r="AI79" s="108" t="s">
        <v>612</v>
      </c>
      <c r="AJ79" s="108" t="s">
        <v>612</v>
      </c>
      <c r="AK79" s="108" t="s">
        <v>612</v>
      </c>
      <c r="AL79" s="108" t="s">
        <v>612</v>
      </c>
      <c r="AM79" s="108" t="s">
        <v>612</v>
      </c>
      <c r="AN79" s="108" t="s">
        <v>612</v>
      </c>
      <c r="AO79" s="108" t="s">
        <v>612</v>
      </c>
      <c r="AP79" s="108" t="s">
        <v>612</v>
      </c>
      <c r="AQ79" s="108" t="s">
        <v>612</v>
      </c>
      <c r="AR79" s="108" t="s">
        <v>612</v>
      </c>
      <c r="AS79" s="108" t="s">
        <v>612</v>
      </c>
      <c r="AT79" s="108" t="s">
        <v>612</v>
      </c>
      <c r="AU79" s="108" t="s">
        <v>612</v>
      </c>
      <c r="AV79" s="108" t="s">
        <v>612</v>
      </c>
      <c r="AW79" s="108" t="s">
        <v>612</v>
      </c>
      <c r="AX79" s="108" t="s">
        <v>612</v>
      </c>
      <c r="AY79" s="108" t="s">
        <v>612</v>
      </c>
      <c r="AZ79" s="108" t="s">
        <v>612</v>
      </c>
      <c r="BA79" s="108" t="s">
        <v>612</v>
      </c>
      <c r="BB79" s="108" t="s">
        <v>612</v>
      </c>
      <c r="BC79" s="108" t="s">
        <v>612</v>
      </c>
      <c r="BD79" s="113" t="s">
        <v>77</v>
      </c>
      <c r="BF79" s="89"/>
      <c r="BG79" s="89"/>
      <c r="BH79" s="89"/>
      <c r="BI79" s="89"/>
    </row>
    <row r="80" spans="1:61" ht="25.5">
      <c r="A80" s="101" t="s">
        <v>667</v>
      </c>
      <c r="B80" s="93" t="s">
        <v>78</v>
      </c>
      <c r="E80" s="104"/>
      <c r="F80" s="104"/>
      <c r="G80" s="104"/>
      <c r="H80" s="104"/>
      <c r="I80" s="104"/>
      <c r="J80" s="104"/>
      <c r="K80" s="104"/>
      <c r="R80" s="104" t="s">
        <v>612</v>
      </c>
      <c r="S80" s="104" t="s">
        <v>612</v>
      </c>
      <c r="T80" s="104" t="s">
        <v>612</v>
      </c>
      <c r="U80" s="104" t="s">
        <v>612</v>
      </c>
      <c r="V80" s="104" t="s">
        <v>545</v>
      </c>
      <c r="BD80" s="103" t="s">
        <v>565</v>
      </c>
      <c r="BF80" s="89"/>
      <c r="BG80" s="89"/>
      <c r="BH80" s="89"/>
      <c r="BI80" s="89"/>
    </row>
    <row r="81" spans="1:61" ht="42" customHeight="1">
      <c r="A81" s="101" t="s">
        <v>671</v>
      </c>
      <c r="B81" s="93" t="s">
        <v>79</v>
      </c>
      <c r="C81" s="104"/>
      <c r="D81" s="104"/>
      <c r="E81" s="104" t="s">
        <v>612</v>
      </c>
      <c r="F81" s="104" t="s">
        <v>612</v>
      </c>
      <c r="G81" s="104" t="s">
        <v>612</v>
      </c>
      <c r="H81" s="104" t="s">
        <v>612</v>
      </c>
      <c r="I81" s="104" t="s">
        <v>612</v>
      </c>
      <c r="J81" s="104" t="s">
        <v>612</v>
      </c>
      <c r="K81" s="104" t="s">
        <v>612</v>
      </c>
      <c r="L81" s="104" t="s">
        <v>612</v>
      </c>
      <c r="M81" s="104" t="s">
        <v>612</v>
      </c>
      <c r="N81" s="104" t="s">
        <v>612</v>
      </c>
      <c r="O81" s="104" t="s">
        <v>612</v>
      </c>
      <c r="P81" s="104" t="s">
        <v>612</v>
      </c>
      <c r="Q81" s="104" t="s">
        <v>612</v>
      </c>
      <c r="R81" s="104" t="s">
        <v>612</v>
      </c>
      <c r="S81" s="104" t="s">
        <v>612</v>
      </c>
      <c r="T81" s="104" t="s">
        <v>612</v>
      </c>
      <c r="U81" s="104" t="s">
        <v>612</v>
      </c>
      <c r="V81" s="104" t="s">
        <v>612</v>
      </c>
      <c r="W81" s="104" t="s">
        <v>612</v>
      </c>
      <c r="X81" s="104" t="s">
        <v>612</v>
      </c>
      <c r="Y81" s="104" t="s">
        <v>612</v>
      </c>
      <c r="Z81" s="104" t="s">
        <v>612</v>
      </c>
      <c r="AA81" s="104" t="s">
        <v>612</v>
      </c>
      <c r="AB81" s="104" t="s">
        <v>612</v>
      </c>
      <c r="AC81" s="104" t="s">
        <v>612</v>
      </c>
      <c r="AD81" s="104" t="s">
        <v>612</v>
      </c>
      <c r="AE81" s="104" t="s">
        <v>612</v>
      </c>
      <c r="AF81" s="104" t="s">
        <v>612</v>
      </c>
      <c r="AG81" s="104" t="s">
        <v>612</v>
      </c>
      <c r="AH81" s="104" t="s">
        <v>612</v>
      </c>
      <c r="AI81" s="104" t="s">
        <v>612</v>
      </c>
      <c r="AJ81" s="104" t="s">
        <v>612</v>
      </c>
      <c r="AK81" s="104" t="s">
        <v>612</v>
      </c>
      <c r="AL81" s="104" t="s">
        <v>612</v>
      </c>
      <c r="BD81" s="103" t="s">
        <v>80</v>
      </c>
      <c r="BF81" s="89"/>
      <c r="BG81" s="89"/>
      <c r="BI81" s="89"/>
    </row>
    <row r="82" spans="1:56" ht="12.75">
      <c r="A82" s="101" t="s">
        <v>81</v>
      </c>
      <c r="B82" s="89" t="s">
        <v>82</v>
      </c>
      <c r="AC82" s="104" t="s">
        <v>612</v>
      </c>
      <c r="AD82" s="104" t="s">
        <v>612</v>
      </c>
      <c r="AE82" s="104" t="s">
        <v>612</v>
      </c>
      <c r="AF82" s="104" t="s">
        <v>612</v>
      </c>
      <c r="AG82" s="104" t="s">
        <v>612</v>
      </c>
      <c r="AH82" s="104" t="s">
        <v>612</v>
      </c>
      <c r="AI82" s="104" t="s">
        <v>612</v>
      </c>
      <c r="AJ82" s="104" t="s">
        <v>612</v>
      </c>
      <c r="AK82" s="104" t="s">
        <v>612</v>
      </c>
      <c r="AL82" s="104" t="s">
        <v>612</v>
      </c>
      <c r="AM82" s="104" t="s">
        <v>612</v>
      </c>
      <c r="AN82" s="104" t="s">
        <v>612</v>
      </c>
      <c r="AO82" s="104" t="s">
        <v>612</v>
      </c>
      <c r="AP82" s="104" t="s">
        <v>612</v>
      </c>
      <c r="AQ82" s="104" t="s">
        <v>612</v>
      </c>
      <c r="AR82" s="104" t="s">
        <v>612</v>
      </c>
      <c r="AS82" s="104" t="s">
        <v>612</v>
      </c>
      <c r="AT82" s="104" t="s">
        <v>612</v>
      </c>
      <c r="AU82" s="104" t="s">
        <v>612</v>
      </c>
      <c r="AV82" s="104" t="s">
        <v>612</v>
      </c>
      <c r="AW82" s="104" t="s">
        <v>612</v>
      </c>
      <c r="AX82" s="104" t="s">
        <v>612</v>
      </c>
      <c r="AY82" s="104" t="s">
        <v>612</v>
      </c>
      <c r="AZ82" s="104" t="s">
        <v>612</v>
      </c>
      <c r="BA82" s="104" t="s">
        <v>612</v>
      </c>
      <c r="BB82" s="104" t="s">
        <v>612</v>
      </c>
      <c r="BC82" s="104" t="s">
        <v>612</v>
      </c>
      <c r="BD82" s="103" t="s">
        <v>83</v>
      </c>
    </row>
    <row r="83" ht="12.75">
      <c r="B83" s="89"/>
    </row>
    <row r="84" spans="1:59" ht="15.75" customHeight="1">
      <c r="A84" s="130"/>
      <c r="B84" s="89"/>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G84" s="110"/>
    </row>
    <row r="85" spans="1:61" ht="133.5" customHeight="1">
      <c r="A85" s="121"/>
      <c r="B85" s="119" t="s">
        <v>84</v>
      </c>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33"/>
      <c r="BE85" s="122"/>
      <c r="BF85" s="62" t="s">
        <v>85</v>
      </c>
      <c r="BG85" s="62" t="s">
        <v>86</v>
      </c>
      <c r="BH85" s="62" t="s">
        <v>87</v>
      </c>
      <c r="BI85" s="115" t="s">
        <v>88</v>
      </c>
    </row>
    <row r="86" spans="1:61" ht="12.75">
      <c r="A86" s="121" t="s">
        <v>678</v>
      </c>
      <c r="B86" s="93" t="s">
        <v>89</v>
      </c>
      <c r="C86" s="108" t="s">
        <v>612</v>
      </c>
      <c r="D86" s="108" t="s">
        <v>612</v>
      </c>
      <c r="E86" s="108" t="s">
        <v>612</v>
      </c>
      <c r="F86" s="108" t="s">
        <v>612</v>
      </c>
      <c r="G86" s="108" t="s">
        <v>612</v>
      </c>
      <c r="H86" s="108" t="s">
        <v>612</v>
      </c>
      <c r="I86" s="108" t="s">
        <v>612</v>
      </c>
      <c r="J86" s="108" t="s">
        <v>612</v>
      </c>
      <c r="K86" s="108" t="s">
        <v>612</v>
      </c>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03" t="s">
        <v>681</v>
      </c>
      <c r="BG86" s="122"/>
      <c r="BH86" s="122"/>
      <c r="BI86" s="115"/>
    </row>
    <row r="87" spans="1:61" ht="25.5">
      <c r="A87" s="123" t="s">
        <v>682</v>
      </c>
      <c r="B87" s="93" t="s">
        <v>90</v>
      </c>
      <c r="L87" s="122" t="s">
        <v>612</v>
      </c>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2"/>
      <c r="AR87" s="122"/>
      <c r="AS87" s="122"/>
      <c r="AT87" s="122"/>
      <c r="AU87" s="122"/>
      <c r="AV87" s="122"/>
      <c r="AW87" s="122"/>
      <c r="AX87" s="122"/>
      <c r="AY87" s="122"/>
      <c r="AZ87" s="122"/>
      <c r="BA87" s="122"/>
      <c r="BB87" s="122"/>
      <c r="BC87" s="122"/>
      <c r="BD87" s="103" t="s">
        <v>564</v>
      </c>
      <c r="BG87" s="122"/>
      <c r="BH87" s="122"/>
      <c r="BI87" s="115"/>
    </row>
    <row r="88" spans="1:61" ht="12.75">
      <c r="A88" s="121" t="s">
        <v>91</v>
      </c>
      <c r="B88" s="93" t="s">
        <v>144</v>
      </c>
      <c r="L88" s="122"/>
      <c r="M88" s="122"/>
      <c r="N88" s="122"/>
      <c r="O88" s="122"/>
      <c r="P88" s="122" t="s">
        <v>612</v>
      </c>
      <c r="Q88" s="122" t="s">
        <v>612</v>
      </c>
      <c r="R88" s="122" t="s">
        <v>612</v>
      </c>
      <c r="S88" s="122" t="s">
        <v>612</v>
      </c>
      <c r="T88" s="122" t="s">
        <v>612</v>
      </c>
      <c r="U88" s="122" t="s">
        <v>612</v>
      </c>
      <c r="V88" s="122" t="s">
        <v>612</v>
      </c>
      <c r="W88" s="122" t="s">
        <v>612</v>
      </c>
      <c r="X88" s="122" t="s">
        <v>612</v>
      </c>
      <c r="Y88" s="122"/>
      <c r="Z88" s="122"/>
      <c r="AA88" s="122"/>
      <c r="AB88" s="122"/>
      <c r="AC88" s="122"/>
      <c r="AD88" s="122"/>
      <c r="AE88" s="122"/>
      <c r="AF88" s="122"/>
      <c r="AG88" s="122"/>
      <c r="AH88" s="122"/>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03" t="s">
        <v>92</v>
      </c>
      <c r="BG88" s="122"/>
      <c r="BH88" s="122"/>
      <c r="BI88" s="115"/>
    </row>
    <row r="89" spans="1:61" ht="25.5">
      <c r="A89" s="123" t="s">
        <v>93</v>
      </c>
      <c r="B89" s="93" t="s">
        <v>94</v>
      </c>
      <c r="L89" s="122"/>
      <c r="M89" s="122"/>
      <c r="N89" s="122"/>
      <c r="O89" s="122"/>
      <c r="P89" s="122"/>
      <c r="Q89" s="122"/>
      <c r="R89" s="122"/>
      <c r="S89" s="122"/>
      <c r="T89" s="122"/>
      <c r="U89" s="122"/>
      <c r="V89" s="122"/>
      <c r="W89" s="122"/>
      <c r="X89" s="122"/>
      <c r="Y89" s="122" t="s">
        <v>612</v>
      </c>
      <c r="Z89" s="122" t="s">
        <v>612</v>
      </c>
      <c r="AA89" s="122" t="s">
        <v>612</v>
      </c>
      <c r="AB89" s="122" t="s">
        <v>612</v>
      </c>
      <c r="AC89" s="122" t="s">
        <v>612</v>
      </c>
      <c r="AD89" s="122" t="s">
        <v>612</v>
      </c>
      <c r="AE89" s="122" t="s">
        <v>612</v>
      </c>
      <c r="AF89" s="122" t="s">
        <v>612</v>
      </c>
      <c r="AG89" s="122" t="s">
        <v>612</v>
      </c>
      <c r="AH89" s="122"/>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03" t="s">
        <v>95</v>
      </c>
      <c r="BG89" s="260"/>
      <c r="BH89" s="122"/>
      <c r="BI89" s="115"/>
    </row>
    <row r="90" spans="1:61" ht="25.5">
      <c r="A90" s="121" t="s">
        <v>96</v>
      </c>
      <c r="B90" s="93" t="s">
        <v>97</v>
      </c>
      <c r="L90" s="122"/>
      <c r="M90" s="122"/>
      <c r="N90" s="122"/>
      <c r="O90" s="122"/>
      <c r="P90" s="122"/>
      <c r="Q90" s="122"/>
      <c r="R90" s="122"/>
      <c r="S90" s="122"/>
      <c r="T90" s="122"/>
      <c r="U90" s="122"/>
      <c r="V90" s="122"/>
      <c r="W90" s="122"/>
      <c r="X90" s="122"/>
      <c r="Y90" s="122"/>
      <c r="Z90" s="122"/>
      <c r="AA90" s="122"/>
      <c r="AB90" s="122"/>
      <c r="AC90" s="122"/>
      <c r="AD90" s="122" t="s">
        <v>612</v>
      </c>
      <c r="AE90" s="122" t="s">
        <v>612</v>
      </c>
      <c r="AF90" s="122" t="s">
        <v>612</v>
      </c>
      <c r="AG90" s="122" t="s">
        <v>612</v>
      </c>
      <c r="AH90" s="122" t="s">
        <v>612</v>
      </c>
      <c r="AI90" s="122" t="s">
        <v>612</v>
      </c>
      <c r="AJ90" s="122" t="s">
        <v>612</v>
      </c>
      <c r="AK90" s="122" t="s">
        <v>612</v>
      </c>
      <c r="AL90" s="122" t="s">
        <v>612</v>
      </c>
      <c r="AM90" s="122" t="s">
        <v>612</v>
      </c>
      <c r="AN90" s="122" t="s">
        <v>612</v>
      </c>
      <c r="AO90" s="122" t="s">
        <v>612</v>
      </c>
      <c r="AP90" s="122" t="s">
        <v>612</v>
      </c>
      <c r="AQ90" s="122" t="s">
        <v>612</v>
      </c>
      <c r="AR90" s="122" t="s">
        <v>612</v>
      </c>
      <c r="AS90" s="122" t="s">
        <v>612</v>
      </c>
      <c r="AT90" s="122" t="s">
        <v>612</v>
      </c>
      <c r="AU90" s="122" t="s">
        <v>612</v>
      </c>
      <c r="AV90" s="122" t="s">
        <v>612</v>
      </c>
      <c r="AW90" s="122" t="s">
        <v>612</v>
      </c>
      <c r="AX90" s="122" t="s">
        <v>612</v>
      </c>
      <c r="AY90" s="122"/>
      <c r="AZ90" s="122"/>
      <c r="BA90" s="122"/>
      <c r="BB90" s="122"/>
      <c r="BC90" s="122"/>
      <c r="BD90" s="103" t="s">
        <v>98</v>
      </c>
      <c r="BG90" s="261"/>
      <c r="BH90" s="122"/>
      <c r="BI90" s="115"/>
    </row>
    <row r="91" spans="1:61" ht="25.5">
      <c r="A91" s="123" t="s">
        <v>99</v>
      </c>
      <c r="B91" s="93" t="s">
        <v>100</v>
      </c>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2"/>
      <c r="AR91" s="122"/>
      <c r="AS91" s="122"/>
      <c r="AT91" s="122"/>
      <c r="AU91" s="122"/>
      <c r="AV91" s="122"/>
      <c r="AW91" s="122"/>
      <c r="AX91" s="122"/>
      <c r="AY91" s="122" t="s">
        <v>612</v>
      </c>
      <c r="AZ91" s="122" t="s">
        <v>612</v>
      </c>
      <c r="BA91" s="122" t="s">
        <v>612</v>
      </c>
      <c r="BB91" s="122" t="s">
        <v>612</v>
      </c>
      <c r="BC91" s="122" t="s">
        <v>612</v>
      </c>
      <c r="BD91" s="103" t="s">
        <v>573</v>
      </c>
      <c r="BG91" s="134"/>
      <c r="BH91" s="122"/>
      <c r="BI91" s="115"/>
    </row>
    <row r="93" spans="2:61" ht="51">
      <c r="B93" s="119" t="s">
        <v>101</v>
      </c>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F93" s="103" t="s">
        <v>729</v>
      </c>
      <c r="BG93" s="103" t="s">
        <v>730</v>
      </c>
      <c r="BH93" s="62" t="s">
        <v>713</v>
      </c>
      <c r="BI93" s="103" t="s">
        <v>102</v>
      </c>
    </row>
    <row r="94" spans="1:59" ht="25.5">
      <c r="A94" s="101" t="s">
        <v>103</v>
      </c>
      <c r="B94" s="93" t="s">
        <v>104</v>
      </c>
      <c r="C94" s="108" t="s">
        <v>612</v>
      </c>
      <c r="D94" s="108" t="s">
        <v>612</v>
      </c>
      <c r="E94" s="108" t="s">
        <v>612</v>
      </c>
      <c r="F94" s="108" t="s">
        <v>612</v>
      </c>
      <c r="G94" s="108" t="s">
        <v>612</v>
      </c>
      <c r="BD94" s="103" t="s">
        <v>562</v>
      </c>
      <c r="BG94" s="89"/>
    </row>
    <row r="95" spans="1:56" ht="25.5">
      <c r="A95" s="101" t="s">
        <v>105</v>
      </c>
      <c r="B95" s="93" t="s">
        <v>106</v>
      </c>
      <c r="H95" s="108" t="s">
        <v>612</v>
      </c>
      <c r="I95" s="108" t="s">
        <v>612</v>
      </c>
      <c r="J95" s="108" t="s">
        <v>612</v>
      </c>
      <c r="K95" s="108" t="s">
        <v>612</v>
      </c>
      <c r="L95" s="104" t="s">
        <v>612</v>
      </c>
      <c r="M95" s="104" t="s">
        <v>612</v>
      </c>
      <c r="N95" s="104" t="s">
        <v>612</v>
      </c>
      <c r="O95" s="104" t="s">
        <v>612</v>
      </c>
      <c r="P95" s="104" t="s">
        <v>612</v>
      </c>
      <c r="Q95" s="104" t="s">
        <v>612</v>
      </c>
      <c r="R95" s="104" t="s">
        <v>612</v>
      </c>
      <c r="S95" s="104" t="s">
        <v>612</v>
      </c>
      <c r="T95" s="104" t="s">
        <v>612</v>
      </c>
      <c r="U95" s="104" t="s">
        <v>612</v>
      </c>
      <c r="BD95" s="103" t="s">
        <v>107</v>
      </c>
    </row>
    <row r="96" spans="1:61" ht="12.75">
      <c r="A96" s="101" t="s">
        <v>108</v>
      </c>
      <c r="B96" s="93" t="s">
        <v>109</v>
      </c>
      <c r="V96" s="104" t="s">
        <v>612</v>
      </c>
      <c r="W96" s="104" t="s">
        <v>612</v>
      </c>
      <c r="X96" s="104" t="s">
        <v>612</v>
      </c>
      <c r="Y96" s="104" t="s">
        <v>612</v>
      </c>
      <c r="Z96" s="104" t="s">
        <v>612</v>
      </c>
      <c r="AA96" s="104" t="s">
        <v>612</v>
      </c>
      <c r="AB96" s="104" t="s">
        <v>612</v>
      </c>
      <c r="AC96" s="104" t="s">
        <v>612</v>
      </c>
      <c r="AD96" s="104" t="s">
        <v>612</v>
      </c>
      <c r="AE96" s="104" t="s">
        <v>612</v>
      </c>
      <c r="AF96" s="104" t="s">
        <v>612</v>
      </c>
      <c r="AG96" s="104" t="s">
        <v>612</v>
      </c>
      <c r="BD96" s="103" t="s">
        <v>95</v>
      </c>
      <c r="BG96" s="122"/>
      <c r="BH96" s="122"/>
      <c r="BI96" s="122"/>
    </row>
    <row r="97" spans="1:61" ht="12.75">
      <c r="A97" s="101" t="s">
        <v>110</v>
      </c>
      <c r="B97" s="93" t="s">
        <v>111</v>
      </c>
      <c r="AH97" s="104" t="s">
        <v>612</v>
      </c>
      <c r="AI97" s="104" t="s">
        <v>612</v>
      </c>
      <c r="AJ97" s="104" t="s">
        <v>612</v>
      </c>
      <c r="AK97" s="104" t="s">
        <v>612</v>
      </c>
      <c r="AL97" s="104" t="s">
        <v>612</v>
      </c>
      <c r="AM97" s="104" t="s">
        <v>612</v>
      </c>
      <c r="AN97" s="104" t="s">
        <v>612</v>
      </c>
      <c r="AO97" s="104" t="s">
        <v>612</v>
      </c>
      <c r="AP97" s="104" t="s">
        <v>612</v>
      </c>
      <c r="AQ97" s="104" t="s">
        <v>612</v>
      </c>
      <c r="AR97" s="104" t="s">
        <v>612</v>
      </c>
      <c r="AS97" s="104" t="s">
        <v>612</v>
      </c>
      <c r="AT97" s="104" t="s">
        <v>612</v>
      </c>
      <c r="AU97" s="104" t="s">
        <v>612</v>
      </c>
      <c r="AV97" s="104" t="s">
        <v>612</v>
      </c>
      <c r="AW97" s="104" t="s">
        <v>612</v>
      </c>
      <c r="AX97" s="104" t="s">
        <v>612</v>
      </c>
      <c r="AY97" s="104" t="s">
        <v>612</v>
      </c>
      <c r="AZ97" s="104" t="s">
        <v>612</v>
      </c>
      <c r="BA97" s="104" t="s">
        <v>612</v>
      </c>
      <c r="BB97" s="104" t="s">
        <v>612</v>
      </c>
      <c r="BC97" s="104" t="s">
        <v>612</v>
      </c>
      <c r="BD97" s="103" t="s">
        <v>112</v>
      </c>
      <c r="BG97" s="122"/>
      <c r="BH97" s="122"/>
      <c r="BI97" s="122"/>
    </row>
    <row r="98" spans="59:61" ht="12.75">
      <c r="BG98" s="122"/>
      <c r="BH98" s="122"/>
      <c r="BI98" s="122"/>
    </row>
    <row r="99" spans="2:61" ht="119.25" customHeight="1">
      <c r="B99" s="119" t="s">
        <v>113</v>
      </c>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19"/>
      <c r="AX99" s="119"/>
      <c r="AY99" s="119"/>
      <c r="AZ99" s="119"/>
      <c r="BA99" s="119"/>
      <c r="BB99" s="119"/>
      <c r="BC99" s="119"/>
      <c r="BF99" s="62" t="s">
        <v>114</v>
      </c>
      <c r="BG99" s="62" t="s">
        <v>115</v>
      </c>
      <c r="BH99" s="62" t="s">
        <v>116</v>
      </c>
      <c r="BI99" s="103" t="s">
        <v>117</v>
      </c>
    </row>
    <row r="100" spans="1:61" ht="12.75">
      <c r="A100" s="117" t="s">
        <v>670</v>
      </c>
      <c r="B100" s="120" t="s">
        <v>118</v>
      </c>
      <c r="C100" s="116" t="s">
        <v>612</v>
      </c>
      <c r="D100" s="116" t="s">
        <v>612</v>
      </c>
      <c r="E100" s="116" t="s">
        <v>612</v>
      </c>
      <c r="F100" s="116" t="s">
        <v>612</v>
      </c>
      <c r="G100" s="116" t="s">
        <v>612</v>
      </c>
      <c r="H100" s="116"/>
      <c r="I100" s="116"/>
      <c r="J100" s="116"/>
      <c r="K100" s="116"/>
      <c r="BD100" s="103" t="s">
        <v>562</v>
      </c>
      <c r="BH100" s="89"/>
      <c r="BI100" s="115"/>
    </row>
    <row r="101" spans="1:61" ht="12.75">
      <c r="A101" s="117" t="s">
        <v>688</v>
      </c>
      <c r="B101" s="120" t="s">
        <v>119</v>
      </c>
      <c r="C101" s="116" t="s">
        <v>612</v>
      </c>
      <c r="D101" s="116" t="s">
        <v>612</v>
      </c>
      <c r="E101" s="116" t="s">
        <v>612</v>
      </c>
      <c r="F101" s="116" t="s">
        <v>612</v>
      </c>
      <c r="G101" s="116" t="s">
        <v>612</v>
      </c>
      <c r="H101" s="116" t="s">
        <v>612</v>
      </c>
      <c r="I101" s="116" t="s">
        <v>612</v>
      </c>
      <c r="J101" s="116" t="s">
        <v>612</v>
      </c>
      <c r="K101" s="116" t="s">
        <v>612</v>
      </c>
      <c r="L101" s="116" t="s">
        <v>612</v>
      </c>
      <c r="M101" s="116" t="s">
        <v>612</v>
      </c>
      <c r="N101" s="116" t="s">
        <v>612</v>
      </c>
      <c r="O101" s="116" t="s">
        <v>612</v>
      </c>
      <c r="P101" s="116" t="s">
        <v>612</v>
      </c>
      <c r="Q101" s="116" t="s">
        <v>612</v>
      </c>
      <c r="R101" s="116" t="s">
        <v>612</v>
      </c>
      <c r="S101" s="116" t="s">
        <v>612</v>
      </c>
      <c r="T101" s="116" t="s">
        <v>612</v>
      </c>
      <c r="U101" s="116" t="s">
        <v>612</v>
      </c>
      <c r="V101" s="116" t="s">
        <v>612</v>
      </c>
      <c r="W101" s="116" t="s">
        <v>612</v>
      </c>
      <c r="X101" s="116" t="s">
        <v>612</v>
      </c>
      <c r="Y101" s="116" t="s">
        <v>612</v>
      </c>
      <c r="Z101" s="116" t="s">
        <v>612</v>
      </c>
      <c r="AA101" s="116" t="s">
        <v>612</v>
      </c>
      <c r="AB101" s="116" t="s">
        <v>612</v>
      </c>
      <c r="AC101" s="116" t="s">
        <v>612</v>
      </c>
      <c r="AD101" s="116" t="s">
        <v>612</v>
      </c>
      <c r="AE101" s="116" t="s">
        <v>612</v>
      </c>
      <c r="AF101" s="116" t="s">
        <v>612</v>
      </c>
      <c r="AG101" s="116" t="s">
        <v>612</v>
      </c>
      <c r="AH101" s="116" t="s">
        <v>612</v>
      </c>
      <c r="AI101" s="116" t="s">
        <v>612</v>
      </c>
      <c r="AJ101" s="116" t="s">
        <v>612</v>
      </c>
      <c r="AK101" s="116" t="s">
        <v>612</v>
      </c>
      <c r="AL101" s="116" t="s">
        <v>612</v>
      </c>
      <c r="AM101" s="116" t="s">
        <v>612</v>
      </c>
      <c r="AN101" s="116" t="s">
        <v>612</v>
      </c>
      <c r="AO101" s="116" t="s">
        <v>612</v>
      </c>
      <c r="AP101" s="116" t="s">
        <v>612</v>
      </c>
      <c r="AQ101" s="116" t="s">
        <v>612</v>
      </c>
      <c r="AR101" s="116" t="s">
        <v>612</v>
      </c>
      <c r="AS101" s="116" t="s">
        <v>612</v>
      </c>
      <c r="AT101" s="116" t="s">
        <v>612</v>
      </c>
      <c r="AU101" s="116" t="s">
        <v>612</v>
      </c>
      <c r="AV101" s="116" t="s">
        <v>612</v>
      </c>
      <c r="AW101" s="116" t="s">
        <v>612</v>
      </c>
      <c r="AX101" s="116" t="s">
        <v>612</v>
      </c>
      <c r="AY101" s="116" t="s">
        <v>612</v>
      </c>
      <c r="AZ101" s="116" t="s">
        <v>612</v>
      </c>
      <c r="BA101" s="116" t="s">
        <v>612</v>
      </c>
      <c r="BB101" s="116" t="s">
        <v>612</v>
      </c>
      <c r="BC101" s="116" t="s">
        <v>612</v>
      </c>
      <c r="BD101" s="103" t="s">
        <v>613</v>
      </c>
      <c r="BH101" s="89"/>
      <c r="BI101" s="115"/>
    </row>
    <row r="102" spans="1:61" ht="25.5">
      <c r="A102" s="117" t="s">
        <v>629</v>
      </c>
      <c r="B102" s="93" t="s">
        <v>120</v>
      </c>
      <c r="P102" s="104" t="s">
        <v>612</v>
      </c>
      <c r="AP102" s="104" t="s">
        <v>612</v>
      </c>
      <c r="BD102" s="103" t="s">
        <v>121</v>
      </c>
      <c r="BI102" s="115"/>
    </row>
    <row r="103" spans="1:61" ht="12.75">
      <c r="A103" s="135" t="s">
        <v>693</v>
      </c>
      <c r="B103" s="93" t="s">
        <v>122</v>
      </c>
      <c r="AB103" s="104" t="s">
        <v>612</v>
      </c>
      <c r="AC103" s="104" t="s">
        <v>612</v>
      </c>
      <c r="AD103" s="104" t="s">
        <v>612</v>
      </c>
      <c r="AE103" s="104" t="s">
        <v>612</v>
      </c>
      <c r="AF103" s="104" t="s">
        <v>612</v>
      </c>
      <c r="AG103" s="104" t="s">
        <v>612</v>
      </c>
      <c r="AH103" s="104" t="s">
        <v>612</v>
      </c>
      <c r="AI103" s="104" t="s">
        <v>612</v>
      </c>
      <c r="AJ103" s="104" t="s">
        <v>612</v>
      </c>
      <c r="AK103" s="104" t="s">
        <v>612</v>
      </c>
      <c r="AL103" s="104" t="s">
        <v>612</v>
      </c>
      <c r="AM103" s="104" t="s">
        <v>612</v>
      </c>
      <c r="BD103" s="103" t="s">
        <v>123</v>
      </c>
      <c r="BI103" s="115"/>
    </row>
    <row r="104" spans="1:61" ht="12.75">
      <c r="A104" s="135" t="s">
        <v>666</v>
      </c>
      <c r="B104" s="93" t="s">
        <v>124</v>
      </c>
      <c r="C104" s="108" t="s">
        <v>612</v>
      </c>
      <c r="D104" s="108" t="s">
        <v>612</v>
      </c>
      <c r="E104" s="108" t="s">
        <v>612</v>
      </c>
      <c r="F104" s="108" t="s">
        <v>612</v>
      </c>
      <c r="G104" s="108" t="s">
        <v>612</v>
      </c>
      <c r="BD104" s="103" t="s">
        <v>562</v>
      </c>
      <c r="BI104" s="115"/>
    </row>
    <row r="105" spans="3:61" ht="12.75">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3"/>
      <c r="BE105" s="112"/>
      <c r="BG105" s="35" t="s">
        <v>545</v>
      </c>
      <c r="BI105" s="35"/>
    </row>
    <row r="106" spans="2:61" ht="94.5" customHeight="1">
      <c r="B106" s="119" t="s">
        <v>125</v>
      </c>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c r="AY106" s="119"/>
      <c r="AZ106" s="119"/>
      <c r="BA106" s="119"/>
      <c r="BB106" s="119"/>
      <c r="BC106" s="119"/>
      <c r="BF106" s="62" t="s">
        <v>126</v>
      </c>
      <c r="BG106" s="103" t="s">
        <v>127</v>
      </c>
      <c r="BH106" s="62" t="s">
        <v>116</v>
      </c>
      <c r="BI106" s="115"/>
    </row>
    <row r="107" spans="1:61" ht="12.75">
      <c r="A107" s="117" t="s">
        <v>128</v>
      </c>
      <c r="B107" s="93" t="s">
        <v>129</v>
      </c>
      <c r="C107" s="104" t="s">
        <v>612</v>
      </c>
      <c r="D107" s="104" t="s">
        <v>612</v>
      </c>
      <c r="E107" s="104" t="s">
        <v>612</v>
      </c>
      <c r="F107" s="104" t="s">
        <v>612</v>
      </c>
      <c r="G107" s="104" t="s">
        <v>612</v>
      </c>
      <c r="H107" s="104" t="s">
        <v>612</v>
      </c>
      <c r="I107" s="104" t="s">
        <v>612</v>
      </c>
      <c r="J107" s="104" t="s">
        <v>612</v>
      </c>
      <c r="K107" s="104" t="s">
        <v>612</v>
      </c>
      <c r="L107" s="104" t="s">
        <v>612</v>
      </c>
      <c r="M107" s="104" t="s">
        <v>612</v>
      </c>
      <c r="N107" s="104" t="s">
        <v>612</v>
      </c>
      <c r="O107" s="104" t="s">
        <v>612</v>
      </c>
      <c r="P107" s="104" t="s">
        <v>612</v>
      </c>
      <c r="Q107" s="104" t="s">
        <v>612</v>
      </c>
      <c r="R107" s="104" t="s">
        <v>612</v>
      </c>
      <c r="S107" s="104" t="s">
        <v>612</v>
      </c>
      <c r="T107" s="104" t="s">
        <v>612</v>
      </c>
      <c r="U107" s="104" t="s">
        <v>612</v>
      </c>
      <c r="V107" s="104" t="s">
        <v>612</v>
      </c>
      <c r="W107" s="104" t="s">
        <v>612</v>
      </c>
      <c r="X107" s="104" t="s">
        <v>612</v>
      </c>
      <c r="Y107" s="104" t="s">
        <v>612</v>
      </c>
      <c r="Z107" s="104" t="s">
        <v>612</v>
      </c>
      <c r="AA107" s="104" t="s">
        <v>612</v>
      </c>
      <c r="AB107" s="104" t="s">
        <v>612</v>
      </c>
      <c r="AC107" s="104" t="s">
        <v>612</v>
      </c>
      <c r="AD107" s="104" t="s">
        <v>612</v>
      </c>
      <c r="AE107" s="104" t="s">
        <v>612</v>
      </c>
      <c r="AF107" s="104" t="s">
        <v>612</v>
      </c>
      <c r="AG107" s="104" t="s">
        <v>612</v>
      </c>
      <c r="AH107" s="104" t="s">
        <v>612</v>
      </c>
      <c r="AI107" s="104" t="s">
        <v>612</v>
      </c>
      <c r="AJ107" s="104" t="s">
        <v>612</v>
      </c>
      <c r="AK107" s="104" t="s">
        <v>612</v>
      </c>
      <c r="AL107" s="104" t="s">
        <v>612</v>
      </c>
      <c r="AM107" s="104" t="s">
        <v>612</v>
      </c>
      <c r="AN107" s="104" t="s">
        <v>612</v>
      </c>
      <c r="AO107" s="104" t="s">
        <v>612</v>
      </c>
      <c r="AP107" s="104" t="s">
        <v>612</v>
      </c>
      <c r="AQ107" s="104" t="s">
        <v>612</v>
      </c>
      <c r="AR107" s="104" t="s">
        <v>612</v>
      </c>
      <c r="AS107" s="104" t="s">
        <v>612</v>
      </c>
      <c r="AT107" s="104" t="s">
        <v>612</v>
      </c>
      <c r="AU107" s="104" t="s">
        <v>612</v>
      </c>
      <c r="AV107" s="104" t="s">
        <v>612</v>
      </c>
      <c r="AW107" s="104" t="s">
        <v>612</v>
      </c>
      <c r="AX107" s="104" t="s">
        <v>612</v>
      </c>
      <c r="AY107" s="104" t="s">
        <v>612</v>
      </c>
      <c r="AZ107" s="104" t="s">
        <v>612</v>
      </c>
      <c r="BA107" s="104" t="s">
        <v>612</v>
      </c>
      <c r="BB107" s="104" t="s">
        <v>612</v>
      </c>
      <c r="BC107" s="104" t="s">
        <v>612</v>
      </c>
      <c r="BD107" s="103" t="s">
        <v>613</v>
      </c>
      <c r="BI107" s="115"/>
    </row>
    <row r="108" spans="1:61" ht="12.75">
      <c r="A108" s="101" t="s">
        <v>130</v>
      </c>
      <c r="B108" s="120" t="s">
        <v>131</v>
      </c>
      <c r="C108" s="116"/>
      <c r="D108" s="116"/>
      <c r="E108" s="116"/>
      <c r="F108" s="116"/>
      <c r="G108" s="116"/>
      <c r="H108" s="116"/>
      <c r="I108" s="116"/>
      <c r="J108" s="116"/>
      <c r="K108" s="116"/>
      <c r="AH108" s="104" t="s">
        <v>612</v>
      </c>
      <c r="AI108" s="104" t="s">
        <v>612</v>
      </c>
      <c r="AJ108" s="104" t="s">
        <v>612</v>
      </c>
      <c r="AK108" s="104" t="s">
        <v>612</v>
      </c>
      <c r="AL108" s="104" t="s">
        <v>612</v>
      </c>
      <c r="AM108" s="104" t="s">
        <v>612</v>
      </c>
      <c r="AN108" s="104" t="s">
        <v>612</v>
      </c>
      <c r="AO108" s="104" t="s">
        <v>612</v>
      </c>
      <c r="AP108" s="104" t="s">
        <v>612</v>
      </c>
      <c r="BD108" s="103" t="s">
        <v>132</v>
      </c>
      <c r="BI108" s="115"/>
    </row>
    <row r="109" spans="1:61" ht="25.5">
      <c r="A109" s="117" t="s">
        <v>133</v>
      </c>
      <c r="B109" s="93" t="s">
        <v>134</v>
      </c>
      <c r="G109" s="108" t="s">
        <v>612</v>
      </c>
      <c r="H109" s="108" t="s">
        <v>612</v>
      </c>
      <c r="I109" s="108" t="s">
        <v>612</v>
      </c>
      <c r="J109" s="108" t="s">
        <v>612</v>
      </c>
      <c r="AI109" s="104" t="s">
        <v>612</v>
      </c>
      <c r="AJ109" s="104" t="s">
        <v>612</v>
      </c>
      <c r="AK109" s="104" t="s">
        <v>612</v>
      </c>
      <c r="AL109" s="104" t="s">
        <v>612</v>
      </c>
      <c r="BD109" s="62" t="s">
        <v>662</v>
      </c>
      <c r="BI109" s="115"/>
    </row>
    <row r="110" spans="1:61" ht="12.75">
      <c r="A110" s="101" t="s">
        <v>135</v>
      </c>
      <c r="B110" s="93" t="s">
        <v>136</v>
      </c>
      <c r="C110" s="108" t="s">
        <v>612</v>
      </c>
      <c r="D110" s="108" t="s">
        <v>612</v>
      </c>
      <c r="E110" s="108" t="s">
        <v>612</v>
      </c>
      <c r="F110" s="108" t="s">
        <v>612</v>
      </c>
      <c r="G110" s="108" t="s">
        <v>612</v>
      </c>
      <c r="H110" s="108" t="s">
        <v>612</v>
      </c>
      <c r="I110" s="108" t="s">
        <v>612</v>
      </c>
      <c r="J110" s="108" t="s">
        <v>612</v>
      </c>
      <c r="K110" s="108" t="s">
        <v>612</v>
      </c>
      <c r="L110" s="104" t="s">
        <v>612</v>
      </c>
      <c r="M110" s="104" t="s">
        <v>612</v>
      </c>
      <c r="N110" s="104" t="s">
        <v>612</v>
      </c>
      <c r="O110" s="104" t="s">
        <v>612</v>
      </c>
      <c r="P110" s="104" t="s">
        <v>612</v>
      </c>
      <c r="Q110" s="104" t="s">
        <v>612</v>
      </c>
      <c r="R110" s="104" t="s">
        <v>612</v>
      </c>
      <c r="S110" s="104" t="s">
        <v>612</v>
      </c>
      <c r="T110" s="104" t="s">
        <v>612</v>
      </c>
      <c r="U110" s="104" t="s">
        <v>612</v>
      </c>
      <c r="V110" s="104" t="s">
        <v>612</v>
      </c>
      <c r="W110" s="104" t="s">
        <v>612</v>
      </c>
      <c r="X110" s="104" t="s">
        <v>612</v>
      </c>
      <c r="Y110" s="104" t="s">
        <v>612</v>
      </c>
      <c r="Z110" s="104" t="s">
        <v>612</v>
      </c>
      <c r="AA110" s="104" t="s">
        <v>612</v>
      </c>
      <c r="AB110" s="104" t="s">
        <v>612</v>
      </c>
      <c r="AC110" s="104" t="s">
        <v>612</v>
      </c>
      <c r="AD110" s="104" t="s">
        <v>612</v>
      </c>
      <c r="AE110" s="104" t="s">
        <v>612</v>
      </c>
      <c r="AF110" s="104" t="s">
        <v>612</v>
      </c>
      <c r="AG110" s="104" t="s">
        <v>612</v>
      </c>
      <c r="AH110" s="104" t="s">
        <v>612</v>
      </c>
      <c r="AI110" s="104" t="s">
        <v>612</v>
      </c>
      <c r="AJ110" s="104" t="s">
        <v>612</v>
      </c>
      <c r="AK110" s="104" t="s">
        <v>612</v>
      </c>
      <c r="AL110" s="104" t="s">
        <v>612</v>
      </c>
      <c r="AM110" s="104" t="s">
        <v>612</v>
      </c>
      <c r="AN110" s="104" t="s">
        <v>612</v>
      </c>
      <c r="AO110" s="104" t="s">
        <v>612</v>
      </c>
      <c r="AP110" s="104" t="s">
        <v>612</v>
      </c>
      <c r="AQ110" s="104" t="s">
        <v>612</v>
      </c>
      <c r="AR110" s="104" t="s">
        <v>612</v>
      </c>
      <c r="AS110" s="104" t="s">
        <v>612</v>
      </c>
      <c r="AT110" s="104" t="s">
        <v>612</v>
      </c>
      <c r="AU110" s="104" t="s">
        <v>612</v>
      </c>
      <c r="AV110" s="104" t="s">
        <v>612</v>
      </c>
      <c r="AW110" s="104" t="s">
        <v>612</v>
      </c>
      <c r="AX110" s="104" t="s">
        <v>612</v>
      </c>
      <c r="AY110" s="104" t="s">
        <v>612</v>
      </c>
      <c r="AZ110" s="104" t="s">
        <v>612</v>
      </c>
      <c r="BA110" s="104" t="s">
        <v>612</v>
      </c>
      <c r="BB110" s="104" t="s">
        <v>612</v>
      </c>
      <c r="BC110" s="104" t="s">
        <v>612</v>
      </c>
      <c r="BD110" s="103" t="s">
        <v>613</v>
      </c>
      <c r="BI110" s="115"/>
    </row>
    <row r="111" spans="1:61" ht="12.75">
      <c r="A111" s="101" t="s">
        <v>137</v>
      </c>
      <c r="B111" s="93" t="s">
        <v>138</v>
      </c>
      <c r="C111" s="108" t="s">
        <v>612</v>
      </c>
      <c r="D111" s="108" t="s">
        <v>612</v>
      </c>
      <c r="E111" s="108" t="s">
        <v>612</v>
      </c>
      <c r="F111" s="108" t="s">
        <v>612</v>
      </c>
      <c r="G111" s="108" t="s">
        <v>612</v>
      </c>
      <c r="BD111" s="103" t="s">
        <v>562</v>
      </c>
      <c r="BF111" s="89"/>
      <c r="BG111" s="89"/>
      <c r="BH111" s="89"/>
      <c r="BI111" s="115"/>
    </row>
    <row r="112" spans="1:61" ht="12.75">
      <c r="A112" s="101" t="s">
        <v>139</v>
      </c>
      <c r="B112" s="93" t="s">
        <v>140</v>
      </c>
      <c r="C112" s="108" t="s">
        <v>612</v>
      </c>
      <c r="D112" s="108" t="s">
        <v>612</v>
      </c>
      <c r="E112" s="108" t="s">
        <v>612</v>
      </c>
      <c r="F112" s="108" t="s">
        <v>612</v>
      </c>
      <c r="G112" s="108" t="s">
        <v>612</v>
      </c>
      <c r="H112" s="108" t="s">
        <v>612</v>
      </c>
      <c r="I112" s="108" t="s">
        <v>612</v>
      </c>
      <c r="J112" s="108" t="s">
        <v>612</v>
      </c>
      <c r="K112" s="108" t="s">
        <v>612</v>
      </c>
      <c r="BD112" s="103" t="s">
        <v>141</v>
      </c>
      <c r="BI112" s="115"/>
    </row>
    <row r="113" ht="12.75">
      <c r="BF113" s="89"/>
    </row>
  </sheetData>
  <mergeCells count="14">
    <mergeCell ref="C3:BC3"/>
    <mergeCell ref="C4:G4"/>
    <mergeCell ref="H4:K4"/>
    <mergeCell ref="L4:P4"/>
    <mergeCell ref="Q4:T4"/>
    <mergeCell ref="U4:X4"/>
    <mergeCell ref="Y4:AC4"/>
    <mergeCell ref="AD4:AG4"/>
    <mergeCell ref="AH4:AK4"/>
    <mergeCell ref="AL4:AP4"/>
    <mergeCell ref="AQ4:AT4"/>
    <mergeCell ref="AU4:AX4"/>
    <mergeCell ref="AY4:BC4"/>
    <mergeCell ref="BG89:BG90"/>
  </mergeCells>
  <printOptions gridLines="1" horizontalCentered="1"/>
  <pageMargins left="0" right="0" top="0.3937007874015748" bottom="0.5118110236220472" header="0.31496062992125984" footer="0.1968503937007874"/>
  <pageSetup fitToHeight="2" horizontalDpi="600" verticalDpi="600" orientation="landscape" paperSize="9" scale="75" r:id="rId1"/>
  <headerFooter alignWithMargins="0">
    <oddFooter xml:space="preserve">&amp;LGlobal TB Drug Facility&amp;R&amp;D  &amp;     Page &amp;P </oddFooter>
  </headerFooter>
</worksheet>
</file>

<file path=xl/worksheets/sheet4.xml><?xml version="1.0" encoding="utf-8"?>
<worksheet xmlns="http://schemas.openxmlformats.org/spreadsheetml/2006/main" xmlns:r="http://schemas.openxmlformats.org/officeDocument/2006/relationships">
  <dimension ref="A2:BI57"/>
  <sheetViews>
    <sheetView zoomScale="75" zoomScaleNormal="75" zoomScaleSheetLayoutView="75" workbookViewId="0" topLeftCell="A3">
      <selection activeCell="B47" sqref="B47"/>
    </sheetView>
  </sheetViews>
  <sheetFormatPr defaultColWidth="9.140625" defaultRowHeight="12.75"/>
  <cols>
    <col min="1" max="1" width="7.7109375" style="127" customWidth="1"/>
    <col min="2" max="2" width="62.57421875" style="108" customWidth="1"/>
    <col min="3" max="3" width="0.13671875" style="140" hidden="1" customWidth="1"/>
    <col min="4" max="11" width="1.7109375" style="140" hidden="1" customWidth="1"/>
    <col min="12" max="51" width="1.7109375" style="136" hidden="1" customWidth="1"/>
    <col min="52" max="52" width="2.421875" style="136" hidden="1" customWidth="1"/>
    <col min="53" max="53" width="2.7109375" style="136" hidden="1" customWidth="1"/>
    <col min="54" max="54" width="2.57421875" style="136" hidden="1" customWidth="1"/>
    <col min="55" max="55" width="2.8515625" style="136" hidden="1" customWidth="1"/>
    <col min="56" max="56" width="10.28125" style="62" customWidth="1"/>
    <col min="57" max="57" width="10.7109375" style="81" customWidth="1"/>
    <col min="58" max="58" width="22.7109375" style="62" customWidth="1"/>
    <col min="59" max="59" width="19.28125" style="62" customWidth="1"/>
    <col min="60" max="60" width="18.7109375" style="62" customWidth="1"/>
    <col min="61" max="61" width="18.7109375" style="132" customWidth="1"/>
    <col min="62" max="65" width="9.140625" style="136" customWidth="1"/>
    <col min="66" max="66" width="19.00390625" style="136" customWidth="1"/>
    <col min="67" max="16384" width="9.140625" style="136" customWidth="1"/>
  </cols>
  <sheetData>
    <row r="2" spans="2:56" ht="12.75">
      <c r="B2" s="264" t="s">
        <v>558</v>
      </c>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54"/>
    </row>
    <row r="3" spans="1:56" ht="27.75" customHeight="1">
      <c r="A3" s="137">
        <v>3</v>
      </c>
      <c r="B3" s="102" t="s">
        <v>145</v>
      </c>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139"/>
    </row>
    <row r="4" spans="2:61" ht="25.5">
      <c r="B4" s="45" t="s">
        <v>560</v>
      </c>
      <c r="C4" s="257">
        <v>2003</v>
      </c>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51" t="s">
        <v>703</v>
      </c>
      <c r="BE4" s="51" t="s">
        <v>574</v>
      </c>
      <c r="BF4" s="51" t="s">
        <v>575</v>
      </c>
      <c r="BG4" s="51" t="s">
        <v>576</v>
      </c>
      <c r="BH4" s="51" t="s">
        <v>577</v>
      </c>
      <c r="BI4" s="51" t="s">
        <v>578</v>
      </c>
    </row>
    <row r="5" spans="1:61" s="50" customFormat="1" ht="28.5" customHeight="1">
      <c r="A5" s="45"/>
      <c r="B5" s="47" t="s">
        <v>561</v>
      </c>
      <c r="C5" s="258" t="s">
        <v>562</v>
      </c>
      <c r="D5" s="258"/>
      <c r="E5" s="258"/>
      <c r="F5" s="258"/>
      <c r="G5" s="258"/>
      <c r="H5" s="258" t="s">
        <v>563</v>
      </c>
      <c r="I5" s="258"/>
      <c r="J5" s="258"/>
      <c r="K5" s="258"/>
      <c r="L5" s="255" t="s">
        <v>564</v>
      </c>
      <c r="M5" s="255"/>
      <c r="N5" s="255"/>
      <c r="O5" s="255"/>
      <c r="P5" s="255"/>
      <c r="Q5" s="255" t="s">
        <v>565</v>
      </c>
      <c r="R5" s="255"/>
      <c r="S5" s="255"/>
      <c r="T5" s="255"/>
      <c r="U5" s="255" t="s">
        <v>566</v>
      </c>
      <c r="V5" s="255"/>
      <c r="W5" s="255"/>
      <c r="X5" s="255"/>
      <c r="Y5" s="255" t="s">
        <v>567</v>
      </c>
      <c r="Z5" s="255"/>
      <c r="AA5" s="255"/>
      <c r="AB5" s="255"/>
      <c r="AC5" s="255"/>
      <c r="AD5" s="255" t="s">
        <v>568</v>
      </c>
      <c r="AE5" s="255"/>
      <c r="AF5" s="255"/>
      <c r="AG5" s="255"/>
      <c r="AH5" s="255" t="s">
        <v>569</v>
      </c>
      <c r="AI5" s="255"/>
      <c r="AJ5" s="255"/>
      <c r="AK5" s="255"/>
      <c r="AL5" s="255" t="s">
        <v>570</v>
      </c>
      <c r="AM5" s="255"/>
      <c r="AN5" s="255"/>
      <c r="AO5" s="255"/>
      <c r="AP5" s="255"/>
      <c r="AQ5" s="255" t="s">
        <v>571</v>
      </c>
      <c r="AR5" s="255"/>
      <c r="AS5" s="255"/>
      <c r="AT5" s="255"/>
      <c r="AU5" s="255" t="s">
        <v>572</v>
      </c>
      <c r="AV5" s="255"/>
      <c r="AW5" s="255"/>
      <c r="AX5" s="255"/>
      <c r="AY5" s="255" t="s">
        <v>573</v>
      </c>
      <c r="AZ5" s="255"/>
      <c r="BA5" s="255"/>
      <c r="BB5" s="255"/>
      <c r="BC5" s="255"/>
      <c r="BF5" s="51"/>
      <c r="BG5" s="51"/>
      <c r="BH5" s="51"/>
      <c r="BI5" s="51"/>
    </row>
    <row r="6" spans="1:61" s="50" customFormat="1" ht="39" customHeight="1">
      <c r="A6" s="45"/>
      <c r="B6" s="50" t="s">
        <v>146</v>
      </c>
      <c r="C6" s="48"/>
      <c r="D6" s="48"/>
      <c r="E6" s="48"/>
      <c r="F6" s="48"/>
      <c r="G6" s="48"/>
      <c r="H6" s="48"/>
      <c r="I6" s="48"/>
      <c r="J6" s="48"/>
      <c r="K6" s="48"/>
      <c r="BD6" s="51"/>
      <c r="BF6" s="62"/>
      <c r="BG6" s="62"/>
      <c r="BH6" s="62"/>
      <c r="BI6" s="132"/>
    </row>
    <row r="7" spans="2:61" ht="17.25" customHeight="1">
      <c r="B7" s="99" t="s">
        <v>538</v>
      </c>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H7" s="136"/>
      <c r="BI7" s="62"/>
    </row>
    <row r="8" spans="2:60" ht="56.25" customHeight="1">
      <c r="B8" s="141" t="s">
        <v>147</v>
      </c>
      <c r="C8" s="141"/>
      <c r="D8" s="141"/>
      <c r="E8" s="141"/>
      <c r="F8" s="141"/>
      <c r="G8" s="141"/>
      <c r="H8" s="141"/>
      <c r="I8" s="141"/>
      <c r="J8" s="141"/>
      <c r="K8" s="141"/>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81"/>
      <c r="BA8" s="81"/>
      <c r="BB8" s="81"/>
      <c r="BC8" s="81"/>
      <c r="BF8" s="62" t="s">
        <v>148</v>
      </c>
      <c r="BG8" s="62" t="s">
        <v>149</v>
      </c>
      <c r="BH8" s="62" t="s">
        <v>150</v>
      </c>
    </row>
    <row r="9" spans="2:60" ht="81.75" customHeight="1">
      <c r="B9" s="59" t="s">
        <v>151</v>
      </c>
      <c r="C9" s="141"/>
      <c r="D9" s="141"/>
      <c r="E9" s="141"/>
      <c r="F9" s="141"/>
      <c r="G9" s="141"/>
      <c r="H9" s="141"/>
      <c r="I9" s="141"/>
      <c r="J9" s="141"/>
      <c r="K9" s="141"/>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80"/>
      <c r="BA9" s="80"/>
      <c r="BB9" s="80"/>
      <c r="BC9" s="80"/>
      <c r="BE9" s="80"/>
      <c r="BF9" s="62" t="s">
        <v>152</v>
      </c>
      <c r="BG9" s="62" t="s">
        <v>153</v>
      </c>
      <c r="BH9" s="62" t="s">
        <v>154</v>
      </c>
    </row>
    <row r="10" spans="2:60" ht="54" customHeight="1">
      <c r="B10" s="141" t="s">
        <v>155</v>
      </c>
      <c r="C10" s="141"/>
      <c r="D10" s="141"/>
      <c r="E10" s="141"/>
      <c r="F10" s="141"/>
      <c r="G10" s="141"/>
      <c r="H10" s="141"/>
      <c r="I10" s="141"/>
      <c r="J10" s="141"/>
      <c r="K10" s="141"/>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80"/>
      <c r="BA10" s="80"/>
      <c r="BB10" s="80"/>
      <c r="BC10" s="80"/>
      <c r="BE10" s="80"/>
      <c r="BF10" s="62" t="s">
        <v>156</v>
      </c>
      <c r="BG10" s="62" t="s">
        <v>157</v>
      </c>
      <c r="BH10" s="62" t="s">
        <v>158</v>
      </c>
    </row>
    <row r="11" spans="2:61" ht="54.75" customHeight="1">
      <c r="B11" s="141" t="s">
        <v>159</v>
      </c>
      <c r="C11" s="141"/>
      <c r="D11" s="141"/>
      <c r="E11" s="141"/>
      <c r="F11" s="141"/>
      <c r="G11" s="141"/>
      <c r="H11" s="141"/>
      <c r="I11" s="141"/>
      <c r="J11" s="141"/>
      <c r="K11" s="141"/>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80"/>
      <c r="BA11" s="80"/>
      <c r="BB11" s="80"/>
      <c r="BC11" s="80"/>
      <c r="BE11" s="80"/>
      <c r="BF11" s="62" t="s">
        <v>160</v>
      </c>
      <c r="BG11" s="62" t="s">
        <v>161</v>
      </c>
      <c r="BH11" s="62" t="s">
        <v>162</v>
      </c>
      <c r="BI11" s="62"/>
    </row>
    <row r="12" spans="2:61" ht="54" customHeight="1">
      <c r="B12" s="141" t="s">
        <v>163</v>
      </c>
      <c r="C12" s="141"/>
      <c r="D12" s="141"/>
      <c r="E12" s="141"/>
      <c r="F12" s="141"/>
      <c r="G12" s="141"/>
      <c r="H12" s="141"/>
      <c r="I12" s="141"/>
      <c r="J12" s="141"/>
      <c r="K12" s="141"/>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80"/>
      <c r="BA12" s="80"/>
      <c r="BB12" s="80"/>
      <c r="BC12" s="80"/>
      <c r="BE12" s="80"/>
      <c r="BF12" s="62" t="s">
        <v>164</v>
      </c>
      <c r="BG12" s="62" t="s">
        <v>165</v>
      </c>
      <c r="BH12" s="62" t="s">
        <v>166</v>
      </c>
      <c r="BI12" s="62"/>
    </row>
    <row r="13" spans="1:60" ht="13.5" customHeight="1">
      <c r="A13" s="127" t="s">
        <v>545</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E13" s="80"/>
      <c r="BF13" s="132"/>
      <c r="BG13" s="132"/>
      <c r="BH13" s="132"/>
    </row>
    <row r="14" spans="2:61" ht="36" customHeight="1">
      <c r="B14" s="49" t="s">
        <v>606</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E14" s="80"/>
      <c r="BH14" s="136"/>
      <c r="BI14" s="62"/>
    </row>
    <row r="15" spans="2:61" ht="84.75" customHeight="1">
      <c r="B15" s="59" t="s">
        <v>167</v>
      </c>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E15" s="104" t="s">
        <v>168</v>
      </c>
      <c r="BF15" s="62" t="s">
        <v>148</v>
      </c>
      <c r="BG15" s="62" t="s">
        <v>149</v>
      </c>
      <c r="BH15" s="62" t="s">
        <v>150</v>
      </c>
      <c r="BI15" s="62" t="s">
        <v>169</v>
      </c>
    </row>
    <row r="16" spans="1:61" ht="34.5" customHeight="1">
      <c r="A16" s="121" t="s">
        <v>610</v>
      </c>
      <c r="B16" s="93" t="s">
        <v>170</v>
      </c>
      <c r="C16" s="140" t="s">
        <v>624</v>
      </c>
      <c r="N16" s="136" t="s">
        <v>612</v>
      </c>
      <c r="AB16" s="136" t="s">
        <v>612</v>
      </c>
      <c r="AO16" s="136" t="s">
        <v>612</v>
      </c>
      <c r="BA16" s="136" t="s">
        <v>612</v>
      </c>
      <c r="BD16" s="62" t="s">
        <v>171</v>
      </c>
      <c r="BE16" s="81" t="s">
        <v>42</v>
      </c>
      <c r="BF16" s="62" t="s">
        <v>545</v>
      </c>
      <c r="BH16" s="62" t="s">
        <v>545</v>
      </c>
      <c r="BI16" s="62"/>
    </row>
    <row r="17" spans="2:61" ht="54" customHeight="1">
      <c r="B17" s="59" t="s">
        <v>172</v>
      </c>
      <c r="BF17" s="62" t="s">
        <v>173</v>
      </c>
      <c r="BG17" s="62" t="s">
        <v>149</v>
      </c>
      <c r="BH17" s="62" t="s">
        <v>150</v>
      </c>
      <c r="BI17" s="62"/>
    </row>
    <row r="18" spans="1:61" s="80" customFormat="1" ht="18.75" customHeight="1">
      <c r="A18" s="127" t="s">
        <v>754</v>
      </c>
      <c r="B18" s="108" t="s">
        <v>174</v>
      </c>
      <c r="C18" s="140" t="s">
        <v>612</v>
      </c>
      <c r="D18" s="140" t="s">
        <v>612</v>
      </c>
      <c r="E18" s="140" t="s">
        <v>612</v>
      </c>
      <c r="F18" s="140" t="s">
        <v>612</v>
      </c>
      <c r="G18" s="140" t="s">
        <v>612</v>
      </c>
      <c r="H18" s="140" t="s">
        <v>612</v>
      </c>
      <c r="I18" s="140" t="s">
        <v>612</v>
      </c>
      <c r="J18" s="140" t="s">
        <v>612</v>
      </c>
      <c r="K18" s="140" t="s">
        <v>612</v>
      </c>
      <c r="L18" s="80" t="s">
        <v>612</v>
      </c>
      <c r="M18" s="80" t="s">
        <v>612</v>
      </c>
      <c r="N18" s="80" t="s">
        <v>612</v>
      </c>
      <c r="O18" s="80" t="s">
        <v>612</v>
      </c>
      <c r="P18" s="80" t="s">
        <v>612</v>
      </c>
      <c r="Q18" s="80" t="s">
        <v>612</v>
      </c>
      <c r="R18" s="80" t="s">
        <v>612</v>
      </c>
      <c r="S18" s="80" t="s">
        <v>612</v>
      </c>
      <c r="T18" s="80" t="s">
        <v>612</v>
      </c>
      <c r="U18" s="80" t="s">
        <v>612</v>
      </c>
      <c r="V18" s="80" t="s">
        <v>612</v>
      </c>
      <c r="W18" s="80" t="s">
        <v>612</v>
      </c>
      <c r="X18" s="80" t="s">
        <v>612</v>
      </c>
      <c r="Y18" s="80" t="s">
        <v>612</v>
      </c>
      <c r="Z18" s="80" t="s">
        <v>612</v>
      </c>
      <c r="AA18" s="80" t="s">
        <v>612</v>
      </c>
      <c r="AB18" s="80" t="s">
        <v>612</v>
      </c>
      <c r="AC18" s="80" t="s">
        <v>612</v>
      </c>
      <c r="AD18" s="80" t="s">
        <v>612</v>
      </c>
      <c r="AE18" s="80" t="s">
        <v>612</v>
      </c>
      <c r="AF18" s="80" t="s">
        <v>612</v>
      </c>
      <c r="AG18" s="80" t="s">
        <v>612</v>
      </c>
      <c r="AH18" s="80" t="s">
        <v>612</v>
      </c>
      <c r="AI18" s="80" t="s">
        <v>612</v>
      </c>
      <c r="AJ18" s="80" t="s">
        <v>612</v>
      </c>
      <c r="AK18" s="80" t="s">
        <v>612</v>
      </c>
      <c r="AL18" s="80" t="s">
        <v>612</v>
      </c>
      <c r="AM18" s="80" t="s">
        <v>612</v>
      </c>
      <c r="AN18" s="80" t="s">
        <v>612</v>
      </c>
      <c r="AO18" s="80" t="s">
        <v>612</v>
      </c>
      <c r="AP18" s="80" t="s">
        <v>612</v>
      </c>
      <c r="AQ18" s="80" t="s">
        <v>612</v>
      </c>
      <c r="AR18" s="80" t="s">
        <v>612</v>
      </c>
      <c r="AS18" s="80" t="s">
        <v>612</v>
      </c>
      <c r="AT18" s="80" t="s">
        <v>612</v>
      </c>
      <c r="AU18" s="80" t="s">
        <v>612</v>
      </c>
      <c r="AV18" s="80" t="s">
        <v>612</v>
      </c>
      <c r="AW18" s="80" t="s">
        <v>612</v>
      </c>
      <c r="AX18" s="80" t="s">
        <v>612</v>
      </c>
      <c r="AY18" s="80" t="s">
        <v>612</v>
      </c>
      <c r="AZ18" s="80" t="s">
        <v>612</v>
      </c>
      <c r="BA18" s="80" t="s">
        <v>612</v>
      </c>
      <c r="BB18" s="80" t="s">
        <v>612</v>
      </c>
      <c r="BC18" s="80" t="s">
        <v>612</v>
      </c>
      <c r="BD18" s="62" t="s">
        <v>613</v>
      </c>
      <c r="BE18" s="143" t="s">
        <v>545</v>
      </c>
      <c r="BF18" s="62" t="s">
        <v>545</v>
      </c>
      <c r="BG18" s="62"/>
      <c r="BH18" s="62" t="s">
        <v>545</v>
      </c>
      <c r="BI18" s="62"/>
    </row>
    <row r="19" spans="1:61" s="145" customFormat="1" ht="25.5">
      <c r="A19" s="144" t="s">
        <v>757</v>
      </c>
      <c r="B19" s="93" t="s">
        <v>175</v>
      </c>
      <c r="C19" s="93" t="s">
        <v>680</v>
      </c>
      <c r="D19" s="93" t="s">
        <v>612</v>
      </c>
      <c r="E19" s="93" t="s">
        <v>612</v>
      </c>
      <c r="F19" s="93" t="s">
        <v>612</v>
      </c>
      <c r="G19" s="93" t="s">
        <v>612</v>
      </c>
      <c r="H19" s="93" t="s">
        <v>612</v>
      </c>
      <c r="I19" s="93" t="s">
        <v>612</v>
      </c>
      <c r="J19" s="93" t="s">
        <v>612</v>
      </c>
      <c r="K19" s="93" t="s">
        <v>612</v>
      </c>
      <c r="L19" s="145" t="s">
        <v>612</v>
      </c>
      <c r="M19" s="145" t="s">
        <v>612</v>
      </c>
      <c r="N19" s="145" t="s">
        <v>612</v>
      </c>
      <c r="O19" s="145" t="s">
        <v>612</v>
      </c>
      <c r="P19" s="145" t="s">
        <v>612</v>
      </c>
      <c r="Q19" s="145" t="s">
        <v>612</v>
      </c>
      <c r="R19" s="145" t="s">
        <v>612</v>
      </c>
      <c r="S19" s="145" t="s">
        <v>612</v>
      </c>
      <c r="T19" s="145" t="s">
        <v>612</v>
      </c>
      <c r="U19" s="145" t="s">
        <v>612</v>
      </c>
      <c r="V19" s="145" t="s">
        <v>612</v>
      </c>
      <c r="W19" s="145" t="s">
        <v>612</v>
      </c>
      <c r="X19" s="145" t="s">
        <v>612</v>
      </c>
      <c r="Y19" s="145" t="s">
        <v>612</v>
      </c>
      <c r="Z19" s="145" t="s">
        <v>612</v>
      </c>
      <c r="AA19" s="145" t="s">
        <v>612</v>
      </c>
      <c r="AB19" s="145" t="s">
        <v>612</v>
      </c>
      <c r="AC19" s="145" t="s">
        <v>612</v>
      </c>
      <c r="AD19" s="145" t="s">
        <v>612</v>
      </c>
      <c r="AE19" s="145" t="s">
        <v>612</v>
      </c>
      <c r="AF19" s="145" t="s">
        <v>612</v>
      </c>
      <c r="AG19" s="145" t="s">
        <v>612</v>
      </c>
      <c r="AH19" s="145" t="s">
        <v>612</v>
      </c>
      <c r="AI19" s="145" t="s">
        <v>612</v>
      </c>
      <c r="AJ19" s="145" t="s">
        <v>612</v>
      </c>
      <c r="AK19" s="145" t="s">
        <v>612</v>
      </c>
      <c r="AL19" s="145" t="s">
        <v>612</v>
      </c>
      <c r="AM19" s="145" t="s">
        <v>612</v>
      </c>
      <c r="AN19" s="145" t="s">
        <v>612</v>
      </c>
      <c r="AO19" s="145" t="s">
        <v>612</v>
      </c>
      <c r="AP19" s="145" t="s">
        <v>612</v>
      </c>
      <c r="AQ19" s="145" t="s">
        <v>612</v>
      </c>
      <c r="AR19" s="145" t="s">
        <v>612</v>
      </c>
      <c r="AS19" s="145" t="s">
        <v>612</v>
      </c>
      <c r="AT19" s="145" t="s">
        <v>612</v>
      </c>
      <c r="AU19" s="145" t="s">
        <v>612</v>
      </c>
      <c r="AV19" s="145" t="s">
        <v>612</v>
      </c>
      <c r="AW19" s="145" t="s">
        <v>612</v>
      </c>
      <c r="AX19" s="145" t="s">
        <v>612</v>
      </c>
      <c r="AY19" s="145" t="s">
        <v>612</v>
      </c>
      <c r="AZ19" s="145" t="s">
        <v>612</v>
      </c>
      <c r="BA19" s="145" t="s">
        <v>612</v>
      </c>
      <c r="BB19" s="145" t="s">
        <v>612</v>
      </c>
      <c r="BC19" s="145" t="s">
        <v>612</v>
      </c>
      <c r="BD19" s="89" t="s">
        <v>613</v>
      </c>
      <c r="BE19" s="89" t="s">
        <v>176</v>
      </c>
      <c r="BF19" s="89" t="s">
        <v>545</v>
      </c>
      <c r="BG19" s="89"/>
      <c r="BH19" s="89" t="s">
        <v>545</v>
      </c>
      <c r="BI19" s="89"/>
    </row>
    <row r="20" spans="60:61" ht="18" customHeight="1">
      <c r="BH20" s="136"/>
      <c r="BI20" s="136"/>
    </row>
    <row r="21" spans="1:61" s="145" customFormat="1" ht="63" customHeight="1">
      <c r="A21" s="121"/>
      <c r="B21" s="263" t="s">
        <v>177</v>
      </c>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62"/>
      <c r="BE21" s="89" t="s">
        <v>178</v>
      </c>
      <c r="BF21" s="62" t="s">
        <v>179</v>
      </c>
      <c r="BG21" s="62" t="s">
        <v>182</v>
      </c>
      <c r="BH21" s="62" t="s">
        <v>183</v>
      </c>
      <c r="BI21" s="62" t="s">
        <v>184</v>
      </c>
    </row>
    <row r="22" spans="1:61" s="145" customFormat="1" ht="24" customHeight="1">
      <c r="A22" s="123" t="s">
        <v>622</v>
      </c>
      <c r="B22" s="120" t="s">
        <v>185</v>
      </c>
      <c r="C22" s="93" t="s">
        <v>612</v>
      </c>
      <c r="D22" s="93" t="s">
        <v>612</v>
      </c>
      <c r="E22" s="93" t="s">
        <v>612</v>
      </c>
      <c r="F22" s="93" t="s">
        <v>612</v>
      </c>
      <c r="G22" s="93" t="s">
        <v>612</v>
      </c>
      <c r="H22" s="93" t="s">
        <v>612</v>
      </c>
      <c r="I22" s="93" t="s">
        <v>612</v>
      </c>
      <c r="J22" s="93" t="s">
        <v>612</v>
      </c>
      <c r="K22" s="93" t="s">
        <v>612</v>
      </c>
      <c r="L22" s="145" t="s">
        <v>612</v>
      </c>
      <c r="M22" s="145" t="s">
        <v>612</v>
      </c>
      <c r="N22" s="145" t="s">
        <v>612</v>
      </c>
      <c r="O22" s="145" t="s">
        <v>612</v>
      </c>
      <c r="P22" s="145" t="s">
        <v>612</v>
      </c>
      <c r="BD22" s="62" t="s">
        <v>39</v>
      </c>
      <c r="BE22" s="89"/>
      <c r="BF22" s="62" t="s">
        <v>545</v>
      </c>
      <c r="BG22" s="62"/>
      <c r="BH22" s="62" t="s">
        <v>545</v>
      </c>
      <c r="BI22" s="62"/>
    </row>
    <row r="23" spans="1:61" s="145" customFormat="1" ht="12.75">
      <c r="A23" s="123" t="s">
        <v>626</v>
      </c>
      <c r="B23" s="93" t="s">
        <v>186</v>
      </c>
      <c r="C23" s="120"/>
      <c r="D23" s="120"/>
      <c r="E23" s="120"/>
      <c r="F23" s="120"/>
      <c r="G23" s="120"/>
      <c r="H23" s="120"/>
      <c r="I23" s="120"/>
      <c r="J23" s="120"/>
      <c r="K23" s="120"/>
      <c r="AE23" s="145" t="s">
        <v>612</v>
      </c>
      <c r="AF23" s="145" t="s">
        <v>612</v>
      </c>
      <c r="AG23" s="145" t="s">
        <v>612</v>
      </c>
      <c r="AH23" s="145" t="s">
        <v>612</v>
      </c>
      <c r="AI23" s="145" t="s">
        <v>612</v>
      </c>
      <c r="AJ23" s="145" t="s">
        <v>612</v>
      </c>
      <c r="AK23" s="145" t="s">
        <v>612</v>
      </c>
      <c r="AL23" s="145" t="s">
        <v>612</v>
      </c>
      <c r="AM23" s="145" t="s">
        <v>612</v>
      </c>
      <c r="AN23" s="145" t="s">
        <v>612</v>
      </c>
      <c r="AO23" s="145" t="s">
        <v>612</v>
      </c>
      <c r="AP23" s="145" t="s">
        <v>612</v>
      </c>
      <c r="BD23" s="62" t="s">
        <v>187</v>
      </c>
      <c r="BE23" s="89"/>
      <c r="BF23" s="62" t="s">
        <v>545</v>
      </c>
      <c r="BG23" s="62"/>
      <c r="BH23" s="62" t="s">
        <v>545</v>
      </c>
      <c r="BI23" s="62"/>
    </row>
    <row r="24" spans="1:61" s="89" customFormat="1" ht="32.25" customHeight="1">
      <c r="A24" s="101" t="s">
        <v>630</v>
      </c>
      <c r="B24" s="93" t="s">
        <v>188</v>
      </c>
      <c r="C24" s="93"/>
      <c r="D24" s="93"/>
      <c r="E24" s="93"/>
      <c r="F24" s="93"/>
      <c r="G24" s="93"/>
      <c r="H24" s="93"/>
      <c r="I24" s="93"/>
      <c r="J24" s="93"/>
      <c r="K24" s="93"/>
      <c r="AH24" s="89" t="s">
        <v>612</v>
      </c>
      <c r="AI24" s="89" t="s">
        <v>612</v>
      </c>
      <c r="AJ24" s="89" t="s">
        <v>612</v>
      </c>
      <c r="AK24" s="89" t="s">
        <v>612</v>
      </c>
      <c r="AL24" s="89" t="s">
        <v>612</v>
      </c>
      <c r="AM24" s="89" t="s">
        <v>612</v>
      </c>
      <c r="AN24" s="89" t="s">
        <v>612</v>
      </c>
      <c r="AO24" s="89" t="s">
        <v>612</v>
      </c>
      <c r="AP24" s="89" t="s">
        <v>612</v>
      </c>
      <c r="AQ24" s="89" t="s">
        <v>612</v>
      </c>
      <c r="AR24" s="89" t="s">
        <v>612</v>
      </c>
      <c r="AS24" s="89" t="s">
        <v>612</v>
      </c>
      <c r="AT24" s="89" t="s">
        <v>612</v>
      </c>
      <c r="AU24" s="89" t="s">
        <v>612</v>
      </c>
      <c r="AV24" s="89" t="s">
        <v>612</v>
      </c>
      <c r="AW24" s="89" t="s">
        <v>612</v>
      </c>
      <c r="AX24" s="89" t="s">
        <v>612</v>
      </c>
      <c r="AY24" s="89" t="s">
        <v>612</v>
      </c>
      <c r="AZ24" s="89" t="s">
        <v>612</v>
      </c>
      <c r="BA24" s="89" t="s">
        <v>612</v>
      </c>
      <c r="BB24" s="89" t="s">
        <v>612</v>
      </c>
      <c r="BC24" s="89" t="s">
        <v>612</v>
      </c>
      <c r="BD24" s="62" t="s">
        <v>112</v>
      </c>
      <c r="BF24" s="62" t="s">
        <v>545</v>
      </c>
      <c r="BG24" s="62"/>
      <c r="BH24" s="62" t="s">
        <v>545</v>
      </c>
      <c r="BI24" s="62"/>
    </row>
    <row r="25" spans="1:61" s="145" customFormat="1" ht="12.75">
      <c r="A25" s="123" t="s">
        <v>42</v>
      </c>
      <c r="B25" s="93" t="s">
        <v>189</v>
      </c>
      <c r="C25" s="120"/>
      <c r="D25" s="120"/>
      <c r="E25" s="120"/>
      <c r="F25" s="120"/>
      <c r="G25" s="120"/>
      <c r="H25" s="120"/>
      <c r="I25" s="120"/>
      <c r="J25" s="120"/>
      <c r="K25" s="120"/>
      <c r="AE25" s="145" t="s">
        <v>545</v>
      </c>
      <c r="AF25" s="145" t="s">
        <v>545</v>
      </c>
      <c r="AG25" s="145" t="s">
        <v>545</v>
      </c>
      <c r="AH25" s="145" t="s">
        <v>190</v>
      </c>
      <c r="AI25" s="145" t="s">
        <v>612</v>
      </c>
      <c r="AJ25" s="145" t="s">
        <v>612</v>
      </c>
      <c r="AK25" s="145" t="s">
        <v>612</v>
      </c>
      <c r="AL25" s="145" t="s">
        <v>612</v>
      </c>
      <c r="AM25" s="145" t="s">
        <v>612</v>
      </c>
      <c r="AN25" s="145" t="s">
        <v>612</v>
      </c>
      <c r="AO25" s="145" t="s">
        <v>612</v>
      </c>
      <c r="AP25" s="145" t="s">
        <v>612</v>
      </c>
      <c r="AQ25" s="145" t="s">
        <v>612</v>
      </c>
      <c r="AR25" s="145" t="s">
        <v>612</v>
      </c>
      <c r="AS25" s="145" t="s">
        <v>612</v>
      </c>
      <c r="AT25" s="145" t="s">
        <v>612</v>
      </c>
      <c r="AU25" s="145" t="s">
        <v>612</v>
      </c>
      <c r="AV25" s="145" t="s">
        <v>612</v>
      </c>
      <c r="AW25" s="145" t="s">
        <v>612</v>
      </c>
      <c r="AX25" s="145" t="s">
        <v>612</v>
      </c>
      <c r="AY25" s="145" t="s">
        <v>612</v>
      </c>
      <c r="AZ25" s="145" t="s">
        <v>612</v>
      </c>
      <c r="BA25" s="145" t="s">
        <v>612</v>
      </c>
      <c r="BB25" s="145" t="s">
        <v>612</v>
      </c>
      <c r="BC25" s="145" t="s">
        <v>612</v>
      </c>
      <c r="BD25" s="62" t="s">
        <v>112</v>
      </c>
      <c r="BE25" s="89"/>
      <c r="BF25" s="62" t="s">
        <v>545</v>
      </c>
      <c r="BG25" s="62"/>
      <c r="BH25" s="62" t="s">
        <v>545</v>
      </c>
      <c r="BI25" s="62"/>
    </row>
    <row r="26" spans="1:61" ht="12.75">
      <c r="A26" s="127" t="s">
        <v>545</v>
      </c>
      <c r="B26" s="108" t="s">
        <v>545</v>
      </c>
      <c r="C26" s="150"/>
      <c r="D26" s="150"/>
      <c r="E26" s="150"/>
      <c r="F26" s="150"/>
      <c r="G26" s="150"/>
      <c r="H26" s="150"/>
      <c r="I26" s="150"/>
      <c r="J26" s="150"/>
      <c r="K26" s="150"/>
      <c r="BF26" s="132"/>
      <c r="BG26" s="132"/>
      <c r="BH26" s="132"/>
      <c r="BI26" s="51"/>
    </row>
    <row r="27" spans="2:61" ht="45.75" customHeight="1">
      <c r="B27" s="59" t="s">
        <v>191</v>
      </c>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F27" s="62" t="s">
        <v>192</v>
      </c>
      <c r="BG27" s="62" t="s">
        <v>193</v>
      </c>
      <c r="BH27" s="62" t="s">
        <v>194</v>
      </c>
      <c r="BI27" s="51"/>
    </row>
    <row r="28" spans="1:61" ht="25.5" customHeight="1">
      <c r="A28" s="151" t="s">
        <v>636</v>
      </c>
      <c r="B28" s="116" t="s">
        <v>195</v>
      </c>
      <c r="C28" s="150"/>
      <c r="D28" s="150"/>
      <c r="E28" s="150"/>
      <c r="F28" s="150"/>
      <c r="G28" s="150"/>
      <c r="H28" s="150"/>
      <c r="I28" s="150"/>
      <c r="J28" s="150"/>
      <c r="K28" s="150"/>
      <c r="AL28" s="136" t="s">
        <v>612</v>
      </c>
      <c r="AM28" s="136" t="s">
        <v>612</v>
      </c>
      <c r="AN28" s="136" t="s">
        <v>612</v>
      </c>
      <c r="AO28" s="136" t="s">
        <v>612</v>
      </c>
      <c r="AP28" s="136" t="s">
        <v>612</v>
      </c>
      <c r="AQ28" s="136" t="s">
        <v>612</v>
      </c>
      <c r="AR28" s="136" t="s">
        <v>612</v>
      </c>
      <c r="AS28" s="136" t="s">
        <v>612</v>
      </c>
      <c r="AT28" s="136" t="s">
        <v>612</v>
      </c>
      <c r="AU28" s="136" t="s">
        <v>612</v>
      </c>
      <c r="AV28" s="136" t="s">
        <v>612</v>
      </c>
      <c r="AW28" s="136" t="s">
        <v>612</v>
      </c>
      <c r="AX28" s="136" t="s">
        <v>612</v>
      </c>
      <c r="AY28" s="136" t="s">
        <v>612</v>
      </c>
      <c r="AZ28" s="136" t="s">
        <v>612</v>
      </c>
      <c r="BA28" s="136" t="s">
        <v>612</v>
      </c>
      <c r="BB28" s="136" t="s">
        <v>612</v>
      </c>
      <c r="BC28" s="136" t="s">
        <v>612</v>
      </c>
      <c r="BD28" s="62" t="s">
        <v>196</v>
      </c>
      <c r="BF28" s="62" t="s">
        <v>545</v>
      </c>
      <c r="BH28" s="62" t="s">
        <v>545</v>
      </c>
      <c r="BI28" s="62"/>
    </row>
    <row r="29" spans="1:61" s="145" customFormat="1" ht="46.5" customHeight="1">
      <c r="A29" s="121" t="s">
        <v>639</v>
      </c>
      <c r="B29" s="93" t="s">
        <v>402</v>
      </c>
      <c r="C29" s="93"/>
      <c r="D29" s="93"/>
      <c r="E29" s="93"/>
      <c r="F29" s="93"/>
      <c r="G29" s="93"/>
      <c r="H29" s="93" t="s">
        <v>612</v>
      </c>
      <c r="I29" s="93" t="s">
        <v>612</v>
      </c>
      <c r="J29" s="93" t="s">
        <v>612</v>
      </c>
      <c r="K29" s="93" t="s">
        <v>612</v>
      </c>
      <c r="L29" s="145" t="s">
        <v>612</v>
      </c>
      <c r="M29" s="145" t="s">
        <v>612</v>
      </c>
      <c r="Y29" s="145" t="s">
        <v>612</v>
      </c>
      <c r="Z29" s="145" t="s">
        <v>612</v>
      </c>
      <c r="AA29" s="145" t="s">
        <v>612</v>
      </c>
      <c r="AB29" s="145" t="s">
        <v>612</v>
      </c>
      <c r="AC29" s="145" t="s">
        <v>612</v>
      </c>
      <c r="AD29" s="145" t="s">
        <v>612</v>
      </c>
      <c r="AE29" s="145" t="s">
        <v>612</v>
      </c>
      <c r="AQ29" s="145" t="s">
        <v>612</v>
      </c>
      <c r="AR29" s="145" t="s">
        <v>612</v>
      </c>
      <c r="AS29" s="145" t="s">
        <v>612</v>
      </c>
      <c r="AT29" s="145" t="s">
        <v>612</v>
      </c>
      <c r="AU29" s="145" t="s">
        <v>612</v>
      </c>
      <c r="AV29" s="145" t="s">
        <v>612</v>
      </c>
      <c r="AW29" s="145" t="s">
        <v>612</v>
      </c>
      <c r="BD29" s="62" t="s">
        <v>197</v>
      </c>
      <c r="BE29" s="89"/>
      <c r="BF29" s="62" t="s">
        <v>545</v>
      </c>
      <c r="BG29" s="62" t="s">
        <v>545</v>
      </c>
      <c r="BH29" s="62" t="s">
        <v>545</v>
      </c>
      <c r="BI29" s="62"/>
    </row>
    <row r="30" spans="1:61" s="145" customFormat="1" ht="26.25" customHeight="1">
      <c r="A30" s="121" t="s">
        <v>641</v>
      </c>
      <c r="B30" s="93" t="s">
        <v>198</v>
      </c>
      <c r="C30" s="93" t="s">
        <v>612</v>
      </c>
      <c r="D30" s="93" t="s">
        <v>612</v>
      </c>
      <c r="E30" s="93" t="s">
        <v>612</v>
      </c>
      <c r="F30" s="93" t="s">
        <v>612</v>
      </c>
      <c r="G30" s="93" t="s">
        <v>612</v>
      </c>
      <c r="H30" s="93" t="s">
        <v>612</v>
      </c>
      <c r="I30" s="93" t="s">
        <v>612</v>
      </c>
      <c r="J30" s="93" t="s">
        <v>612</v>
      </c>
      <c r="K30" s="93" t="s">
        <v>612</v>
      </c>
      <c r="L30" s="145" t="s">
        <v>612</v>
      </c>
      <c r="M30" s="145" t="s">
        <v>612</v>
      </c>
      <c r="N30" s="145" t="s">
        <v>612</v>
      </c>
      <c r="O30" s="145" t="s">
        <v>612</v>
      </c>
      <c r="P30" s="145" t="s">
        <v>612</v>
      </c>
      <c r="Q30" s="145" t="s">
        <v>612</v>
      </c>
      <c r="R30" s="145" t="s">
        <v>612</v>
      </c>
      <c r="S30" s="145" t="s">
        <v>612</v>
      </c>
      <c r="T30" s="145" t="s">
        <v>612</v>
      </c>
      <c r="U30" s="145" t="s">
        <v>612</v>
      </c>
      <c r="V30" s="145" t="s">
        <v>612</v>
      </c>
      <c r="W30" s="145" t="s">
        <v>612</v>
      </c>
      <c r="X30" s="145" t="s">
        <v>612</v>
      </c>
      <c r="Y30" s="145" t="s">
        <v>612</v>
      </c>
      <c r="Z30" s="145" t="s">
        <v>612</v>
      </c>
      <c r="AA30" s="145" t="s">
        <v>612</v>
      </c>
      <c r="AB30" s="145" t="s">
        <v>612</v>
      </c>
      <c r="AC30" s="145" t="s">
        <v>612</v>
      </c>
      <c r="AD30" s="145" t="s">
        <v>612</v>
      </c>
      <c r="AE30" s="145" t="s">
        <v>612</v>
      </c>
      <c r="AF30" s="145" t="s">
        <v>612</v>
      </c>
      <c r="AG30" s="145" t="s">
        <v>612</v>
      </c>
      <c r="AH30" s="145" t="s">
        <v>612</v>
      </c>
      <c r="AI30" s="145" t="s">
        <v>612</v>
      </c>
      <c r="AJ30" s="145" t="s">
        <v>612</v>
      </c>
      <c r="AK30" s="145" t="s">
        <v>612</v>
      </c>
      <c r="AL30" s="145" t="s">
        <v>612</v>
      </c>
      <c r="AM30" s="145" t="s">
        <v>612</v>
      </c>
      <c r="AN30" s="145" t="s">
        <v>612</v>
      </c>
      <c r="AO30" s="145" t="s">
        <v>612</v>
      </c>
      <c r="AP30" s="145" t="s">
        <v>612</v>
      </c>
      <c r="AQ30" s="145" t="s">
        <v>612</v>
      </c>
      <c r="AR30" s="145" t="s">
        <v>612</v>
      </c>
      <c r="AS30" s="145" t="s">
        <v>612</v>
      </c>
      <c r="AT30" s="145" t="s">
        <v>612</v>
      </c>
      <c r="AU30" s="145" t="s">
        <v>612</v>
      </c>
      <c r="AV30" s="145" t="s">
        <v>612</v>
      </c>
      <c r="AW30" s="145" t="s">
        <v>612</v>
      </c>
      <c r="AX30" s="145" t="s">
        <v>612</v>
      </c>
      <c r="AY30" s="145" t="s">
        <v>612</v>
      </c>
      <c r="AZ30" s="145" t="s">
        <v>612</v>
      </c>
      <c r="BA30" s="145" t="s">
        <v>612</v>
      </c>
      <c r="BB30" s="145" t="s">
        <v>612</v>
      </c>
      <c r="BC30" s="145" t="s">
        <v>612</v>
      </c>
      <c r="BD30" s="62" t="s">
        <v>613</v>
      </c>
      <c r="BE30" s="89"/>
      <c r="BF30" s="62" t="s">
        <v>545</v>
      </c>
      <c r="BG30" s="62" t="s">
        <v>545</v>
      </c>
      <c r="BH30" s="62" t="s">
        <v>545</v>
      </c>
      <c r="BI30" s="62"/>
    </row>
    <row r="31" spans="1:61" s="145" customFormat="1" ht="23.25" customHeight="1">
      <c r="A31" s="121" t="s">
        <v>199</v>
      </c>
      <c r="B31" s="93" t="s">
        <v>200</v>
      </c>
      <c r="C31" s="93"/>
      <c r="D31" s="93"/>
      <c r="E31" s="93"/>
      <c r="F31" s="93"/>
      <c r="G31" s="93"/>
      <c r="H31" s="93"/>
      <c r="I31" s="93"/>
      <c r="J31" s="93"/>
      <c r="K31" s="93"/>
      <c r="S31" s="145" t="s">
        <v>612</v>
      </c>
      <c r="T31" s="145" t="s">
        <v>612</v>
      </c>
      <c r="AV31" s="145" t="s">
        <v>612</v>
      </c>
      <c r="AW31" s="145" t="s">
        <v>612</v>
      </c>
      <c r="BD31" s="62" t="s">
        <v>201</v>
      </c>
      <c r="BE31" s="89"/>
      <c r="BF31" s="62"/>
      <c r="BG31" s="62"/>
      <c r="BI31" s="62"/>
    </row>
    <row r="32" spans="1:61" ht="21.75" customHeight="1">
      <c r="A32" s="151" t="s">
        <v>202</v>
      </c>
      <c r="B32" s="108" t="s">
        <v>203</v>
      </c>
      <c r="C32" s="140" t="s">
        <v>612</v>
      </c>
      <c r="D32" s="140" t="s">
        <v>612</v>
      </c>
      <c r="E32" s="140" t="s">
        <v>612</v>
      </c>
      <c r="F32" s="140" t="s">
        <v>612</v>
      </c>
      <c r="G32" s="140" t="s">
        <v>612</v>
      </c>
      <c r="H32" s="140" t="s">
        <v>612</v>
      </c>
      <c r="I32" s="140" t="s">
        <v>612</v>
      </c>
      <c r="J32" s="140" t="s">
        <v>612</v>
      </c>
      <c r="K32" s="140" t="s">
        <v>612</v>
      </c>
      <c r="L32" s="136" t="s">
        <v>612</v>
      </c>
      <c r="M32" s="136" t="s">
        <v>612</v>
      </c>
      <c r="N32" s="136" t="s">
        <v>612</v>
      </c>
      <c r="O32" s="136" t="s">
        <v>612</v>
      </c>
      <c r="P32" s="136" t="s">
        <v>612</v>
      </c>
      <c r="Q32" s="136" t="s">
        <v>612</v>
      </c>
      <c r="R32" s="136" t="s">
        <v>612</v>
      </c>
      <c r="S32" s="136" t="s">
        <v>612</v>
      </c>
      <c r="T32" s="136" t="s">
        <v>612</v>
      </c>
      <c r="U32" s="136" t="s">
        <v>612</v>
      </c>
      <c r="V32" s="136" t="s">
        <v>612</v>
      </c>
      <c r="W32" s="136" t="s">
        <v>612</v>
      </c>
      <c r="X32" s="136" t="s">
        <v>612</v>
      </c>
      <c r="Y32" s="136" t="s">
        <v>612</v>
      </c>
      <c r="Z32" s="136" t="s">
        <v>612</v>
      </c>
      <c r="AA32" s="136" t="s">
        <v>612</v>
      </c>
      <c r="AB32" s="136" t="s">
        <v>612</v>
      </c>
      <c r="AC32" s="136" t="s">
        <v>612</v>
      </c>
      <c r="AD32" s="136" t="s">
        <v>612</v>
      </c>
      <c r="AE32" s="136" t="s">
        <v>612</v>
      </c>
      <c r="AF32" s="136" t="s">
        <v>612</v>
      </c>
      <c r="AG32" s="136" t="s">
        <v>612</v>
      </c>
      <c r="AH32" s="136" t="s">
        <v>612</v>
      </c>
      <c r="AI32" s="136" t="s">
        <v>612</v>
      </c>
      <c r="AJ32" s="136" t="s">
        <v>612</v>
      </c>
      <c r="AK32" s="136" t="s">
        <v>612</v>
      </c>
      <c r="AL32" s="136" t="s">
        <v>612</v>
      </c>
      <c r="AM32" s="136" t="s">
        <v>612</v>
      </c>
      <c r="AN32" s="136" t="s">
        <v>612</v>
      </c>
      <c r="AO32" s="136" t="s">
        <v>612</v>
      </c>
      <c r="AP32" s="136" t="s">
        <v>612</v>
      </c>
      <c r="AQ32" s="136" t="s">
        <v>612</v>
      </c>
      <c r="AR32" s="136" t="s">
        <v>612</v>
      </c>
      <c r="AS32" s="136" t="s">
        <v>612</v>
      </c>
      <c r="AT32" s="136" t="s">
        <v>612</v>
      </c>
      <c r="AU32" s="136" t="s">
        <v>612</v>
      </c>
      <c r="AV32" s="136" t="s">
        <v>612</v>
      </c>
      <c r="AW32" s="136" t="s">
        <v>612</v>
      </c>
      <c r="AX32" s="136" t="s">
        <v>612</v>
      </c>
      <c r="AY32" s="136" t="s">
        <v>612</v>
      </c>
      <c r="AZ32" s="136" t="s">
        <v>612</v>
      </c>
      <c r="BA32" s="136" t="s">
        <v>612</v>
      </c>
      <c r="BB32" s="136" t="s">
        <v>612</v>
      </c>
      <c r="BC32" s="136" t="s">
        <v>612</v>
      </c>
      <c r="BD32" s="62" t="s">
        <v>613</v>
      </c>
      <c r="BF32" s="62" t="s">
        <v>545</v>
      </c>
      <c r="BG32" s="62" t="s">
        <v>545</v>
      </c>
      <c r="BH32" s="62" t="s">
        <v>545</v>
      </c>
      <c r="BI32" s="62"/>
    </row>
    <row r="33" spans="1:61" ht="12.75">
      <c r="A33" s="151"/>
      <c r="BI33" s="62"/>
    </row>
    <row r="34" spans="2:61" ht="45.75" customHeight="1">
      <c r="B34" s="95" t="s">
        <v>204</v>
      </c>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E34" s="89" t="s">
        <v>205</v>
      </c>
      <c r="BF34" s="62" t="s">
        <v>156</v>
      </c>
      <c r="BG34" s="62" t="s">
        <v>206</v>
      </c>
      <c r="BH34" s="62" t="s">
        <v>207</v>
      </c>
      <c r="BI34" s="62" t="s">
        <v>208</v>
      </c>
    </row>
    <row r="35" spans="1:61" ht="12.75">
      <c r="A35" s="127" t="s">
        <v>647</v>
      </c>
      <c r="B35" s="108" t="s">
        <v>209</v>
      </c>
      <c r="C35" s="140" t="s">
        <v>612</v>
      </c>
      <c r="D35" s="140" t="s">
        <v>612</v>
      </c>
      <c r="E35" s="140" t="s">
        <v>612</v>
      </c>
      <c r="F35" s="140" t="s">
        <v>612</v>
      </c>
      <c r="G35" s="140" t="s">
        <v>612</v>
      </c>
      <c r="H35" s="140" t="s">
        <v>612</v>
      </c>
      <c r="I35" s="140" t="s">
        <v>612</v>
      </c>
      <c r="J35" s="140" t="s">
        <v>612</v>
      </c>
      <c r="K35" s="140" t="s">
        <v>612</v>
      </c>
      <c r="L35" s="136" t="s">
        <v>612</v>
      </c>
      <c r="M35" s="136" t="s">
        <v>612</v>
      </c>
      <c r="N35" s="136" t="s">
        <v>612</v>
      </c>
      <c r="O35" s="136" t="s">
        <v>612</v>
      </c>
      <c r="P35" s="136" t="s">
        <v>612</v>
      </c>
      <c r="Q35" s="136" t="s">
        <v>612</v>
      </c>
      <c r="R35" s="136" t="s">
        <v>612</v>
      </c>
      <c r="S35" s="136" t="s">
        <v>612</v>
      </c>
      <c r="T35" s="136" t="s">
        <v>612</v>
      </c>
      <c r="U35" s="136" t="s">
        <v>612</v>
      </c>
      <c r="V35" s="136" t="s">
        <v>612</v>
      </c>
      <c r="W35" s="136" t="s">
        <v>612</v>
      </c>
      <c r="X35" s="136" t="s">
        <v>612</v>
      </c>
      <c r="Y35" s="136" t="s">
        <v>612</v>
      </c>
      <c r="Z35" s="136" t="s">
        <v>612</v>
      </c>
      <c r="AA35" s="136" t="s">
        <v>612</v>
      </c>
      <c r="AB35" s="136" t="s">
        <v>612</v>
      </c>
      <c r="AC35" s="136" t="s">
        <v>612</v>
      </c>
      <c r="AD35" s="136" t="s">
        <v>612</v>
      </c>
      <c r="AE35" s="136" t="s">
        <v>612</v>
      </c>
      <c r="AF35" s="136" t="s">
        <v>612</v>
      </c>
      <c r="AG35" s="136" t="s">
        <v>612</v>
      </c>
      <c r="AH35" s="136" t="s">
        <v>612</v>
      </c>
      <c r="AI35" s="136" t="s">
        <v>612</v>
      </c>
      <c r="AJ35" s="136" t="s">
        <v>612</v>
      </c>
      <c r="AK35" s="136" t="s">
        <v>612</v>
      </c>
      <c r="AL35" s="136" t="s">
        <v>612</v>
      </c>
      <c r="AM35" s="136" t="s">
        <v>612</v>
      </c>
      <c r="AN35" s="136" t="s">
        <v>612</v>
      </c>
      <c r="AO35" s="136" t="s">
        <v>612</v>
      </c>
      <c r="AP35" s="136" t="s">
        <v>612</v>
      </c>
      <c r="AQ35" s="136" t="s">
        <v>612</v>
      </c>
      <c r="AR35" s="136" t="s">
        <v>612</v>
      </c>
      <c r="AS35" s="136" t="s">
        <v>612</v>
      </c>
      <c r="AT35" s="136" t="s">
        <v>612</v>
      </c>
      <c r="AU35" s="136" t="s">
        <v>612</v>
      </c>
      <c r="AV35" s="136" t="s">
        <v>612</v>
      </c>
      <c r="AW35" s="136" t="s">
        <v>612</v>
      </c>
      <c r="AX35" s="136" t="s">
        <v>612</v>
      </c>
      <c r="AY35" s="136" t="s">
        <v>612</v>
      </c>
      <c r="AZ35" s="136" t="s">
        <v>612</v>
      </c>
      <c r="BA35" s="136" t="s">
        <v>612</v>
      </c>
      <c r="BB35" s="136" t="s">
        <v>612</v>
      </c>
      <c r="BC35" s="136" t="s">
        <v>612</v>
      </c>
      <c r="BD35" s="62" t="s">
        <v>613</v>
      </c>
      <c r="BF35" s="132"/>
      <c r="BG35" s="132"/>
      <c r="BH35" s="132"/>
      <c r="BI35" s="152"/>
    </row>
    <row r="36" spans="1:60" ht="15.75" customHeight="1">
      <c r="A36" s="127" t="s">
        <v>650</v>
      </c>
      <c r="B36" s="108" t="s">
        <v>210</v>
      </c>
      <c r="C36" s="140" t="s">
        <v>612</v>
      </c>
      <c r="D36" s="140" t="s">
        <v>612</v>
      </c>
      <c r="E36" s="140" t="s">
        <v>612</v>
      </c>
      <c r="F36" s="140" t="s">
        <v>612</v>
      </c>
      <c r="G36" s="140" t="s">
        <v>612</v>
      </c>
      <c r="H36" s="140" t="s">
        <v>612</v>
      </c>
      <c r="I36" s="140" t="s">
        <v>612</v>
      </c>
      <c r="J36" s="140" t="s">
        <v>612</v>
      </c>
      <c r="K36" s="140" t="s">
        <v>612</v>
      </c>
      <c r="L36" s="136" t="s">
        <v>612</v>
      </c>
      <c r="M36" s="136" t="s">
        <v>612</v>
      </c>
      <c r="N36" s="136" t="s">
        <v>612</v>
      </c>
      <c r="O36" s="136" t="s">
        <v>612</v>
      </c>
      <c r="P36" s="136" t="s">
        <v>612</v>
      </c>
      <c r="Q36" s="136" t="s">
        <v>612</v>
      </c>
      <c r="R36" s="136" t="s">
        <v>612</v>
      </c>
      <c r="S36" s="136" t="s">
        <v>612</v>
      </c>
      <c r="T36" s="136" t="s">
        <v>612</v>
      </c>
      <c r="U36" s="136" t="s">
        <v>612</v>
      </c>
      <c r="V36" s="136" t="s">
        <v>612</v>
      </c>
      <c r="W36" s="136" t="s">
        <v>612</v>
      </c>
      <c r="X36" s="136" t="s">
        <v>612</v>
      </c>
      <c r="Y36" s="136" t="s">
        <v>612</v>
      </c>
      <c r="Z36" s="136" t="s">
        <v>612</v>
      </c>
      <c r="AA36" s="136" t="s">
        <v>612</v>
      </c>
      <c r="AB36" s="136" t="s">
        <v>612</v>
      </c>
      <c r="AC36" s="136" t="s">
        <v>612</v>
      </c>
      <c r="AD36" s="136" t="s">
        <v>612</v>
      </c>
      <c r="AE36" s="136" t="s">
        <v>612</v>
      </c>
      <c r="AF36" s="136" t="s">
        <v>612</v>
      </c>
      <c r="AG36" s="136" t="s">
        <v>612</v>
      </c>
      <c r="AH36" s="136" t="s">
        <v>612</v>
      </c>
      <c r="AI36" s="136" t="s">
        <v>612</v>
      </c>
      <c r="AJ36" s="136" t="s">
        <v>612</v>
      </c>
      <c r="AK36" s="136" t="s">
        <v>612</v>
      </c>
      <c r="AL36" s="136" t="s">
        <v>612</v>
      </c>
      <c r="AM36" s="136" t="s">
        <v>612</v>
      </c>
      <c r="AN36" s="136" t="s">
        <v>612</v>
      </c>
      <c r="AO36" s="136" t="s">
        <v>612</v>
      </c>
      <c r="AP36" s="136" t="s">
        <v>612</v>
      </c>
      <c r="AQ36" s="136" t="s">
        <v>612</v>
      </c>
      <c r="AR36" s="136" t="s">
        <v>612</v>
      </c>
      <c r="AS36" s="136" t="s">
        <v>612</v>
      </c>
      <c r="AT36" s="136" t="s">
        <v>612</v>
      </c>
      <c r="AU36" s="136" t="s">
        <v>612</v>
      </c>
      <c r="AV36" s="136" t="s">
        <v>612</v>
      </c>
      <c r="AW36" s="136" t="s">
        <v>612</v>
      </c>
      <c r="AX36" s="136" t="s">
        <v>612</v>
      </c>
      <c r="AY36" s="136" t="s">
        <v>612</v>
      </c>
      <c r="AZ36" s="136" t="s">
        <v>612</v>
      </c>
      <c r="BA36" s="136" t="s">
        <v>612</v>
      </c>
      <c r="BB36" s="136" t="s">
        <v>612</v>
      </c>
      <c r="BC36" s="136" t="s">
        <v>612</v>
      </c>
      <c r="BD36" s="62" t="s">
        <v>613</v>
      </c>
      <c r="BH36" s="136"/>
    </row>
    <row r="37" spans="1:56" ht="12.75">
      <c r="A37" s="151" t="s">
        <v>652</v>
      </c>
      <c r="B37" s="108" t="s">
        <v>211</v>
      </c>
      <c r="C37" s="140" t="s">
        <v>612</v>
      </c>
      <c r="D37" s="140" t="s">
        <v>612</v>
      </c>
      <c r="E37" s="140" t="s">
        <v>612</v>
      </c>
      <c r="F37" s="140" t="s">
        <v>612</v>
      </c>
      <c r="G37" s="140" t="s">
        <v>612</v>
      </c>
      <c r="H37" s="140" t="s">
        <v>612</v>
      </c>
      <c r="I37" s="140" t="s">
        <v>612</v>
      </c>
      <c r="J37" s="140" t="s">
        <v>612</v>
      </c>
      <c r="K37" s="140" t="s">
        <v>612</v>
      </c>
      <c r="L37" s="136" t="s">
        <v>612</v>
      </c>
      <c r="M37" s="136" t="s">
        <v>612</v>
      </c>
      <c r="N37" s="136" t="s">
        <v>612</v>
      </c>
      <c r="O37" s="136" t="s">
        <v>612</v>
      </c>
      <c r="P37" s="136" t="s">
        <v>612</v>
      </c>
      <c r="Q37" s="136" t="s">
        <v>612</v>
      </c>
      <c r="R37" s="136" t="s">
        <v>612</v>
      </c>
      <c r="S37" s="136" t="s">
        <v>612</v>
      </c>
      <c r="T37" s="136" t="s">
        <v>612</v>
      </c>
      <c r="U37" s="136" t="s">
        <v>612</v>
      </c>
      <c r="V37" s="136" t="s">
        <v>612</v>
      </c>
      <c r="W37" s="136" t="s">
        <v>612</v>
      </c>
      <c r="X37" s="136" t="s">
        <v>612</v>
      </c>
      <c r="Y37" s="136" t="s">
        <v>612</v>
      </c>
      <c r="Z37" s="136" t="s">
        <v>612</v>
      </c>
      <c r="AA37" s="136" t="s">
        <v>612</v>
      </c>
      <c r="AB37" s="136" t="s">
        <v>612</v>
      </c>
      <c r="AC37" s="136" t="s">
        <v>612</v>
      </c>
      <c r="AD37" s="136" t="s">
        <v>612</v>
      </c>
      <c r="AE37" s="136" t="s">
        <v>612</v>
      </c>
      <c r="AF37" s="136" t="s">
        <v>612</v>
      </c>
      <c r="AG37" s="136" t="s">
        <v>612</v>
      </c>
      <c r="AH37" s="136" t="s">
        <v>612</v>
      </c>
      <c r="AI37" s="136" t="s">
        <v>612</v>
      </c>
      <c r="AJ37" s="136" t="s">
        <v>612</v>
      </c>
      <c r="AK37" s="136" t="s">
        <v>612</v>
      </c>
      <c r="AL37" s="136" t="s">
        <v>612</v>
      </c>
      <c r="AM37" s="136" t="s">
        <v>612</v>
      </c>
      <c r="AN37" s="136" t="s">
        <v>612</v>
      </c>
      <c r="AO37" s="136" t="s">
        <v>612</v>
      </c>
      <c r="AP37" s="136" t="s">
        <v>612</v>
      </c>
      <c r="AQ37" s="136" t="s">
        <v>612</v>
      </c>
      <c r="AR37" s="136" t="s">
        <v>612</v>
      </c>
      <c r="AS37" s="136" t="s">
        <v>612</v>
      </c>
      <c r="AT37" s="136" t="s">
        <v>612</v>
      </c>
      <c r="AU37" s="136" t="s">
        <v>612</v>
      </c>
      <c r="AV37" s="136" t="s">
        <v>612</v>
      </c>
      <c r="AW37" s="136" t="s">
        <v>612</v>
      </c>
      <c r="AX37" s="136" t="s">
        <v>612</v>
      </c>
      <c r="AY37" s="136" t="s">
        <v>612</v>
      </c>
      <c r="AZ37" s="136" t="s">
        <v>612</v>
      </c>
      <c r="BA37" s="136" t="s">
        <v>612</v>
      </c>
      <c r="BB37" s="136" t="s">
        <v>612</v>
      </c>
      <c r="BC37" s="136" t="s">
        <v>612</v>
      </c>
      <c r="BD37" s="62" t="s">
        <v>613</v>
      </c>
    </row>
    <row r="38" spans="1:56" ht="12.75">
      <c r="A38" s="127" t="s">
        <v>64</v>
      </c>
      <c r="B38" s="108" t="s">
        <v>212</v>
      </c>
      <c r="C38" s="140" t="s">
        <v>612</v>
      </c>
      <c r="D38" s="140" t="s">
        <v>612</v>
      </c>
      <c r="E38" s="140" t="s">
        <v>612</v>
      </c>
      <c r="F38" s="140" t="s">
        <v>612</v>
      </c>
      <c r="G38" s="140" t="s">
        <v>612</v>
      </c>
      <c r="H38" s="140" t="s">
        <v>612</v>
      </c>
      <c r="I38" s="140" t="s">
        <v>612</v>
      </c>
      <c r="J38" s="140" t="s">
        <v>612</v>
      </c>
      <c r="K38" s="140" t="s">
        <v>612</v>
      </c>
      <c r="L38" s="136" t="s">
        <v>612</v>
      </c>
      <c r="M38" s="136" t="s">
        <v>612</v>
      </c>
      <c r="N38" s="136" t="s">
        <v>612</v>
      </c>
      <c r="O38" s="136" t="s">
        <v>612</v>
      </c>
      <c r="P38" s="136" t="s">
        <v>612</v>
      </c>
      <c r="Q38" s="136" t="s">
        <v>612</v>
      </c>
      <c r="R38" s="136" t="s">
        <v>612</v>
      </c>
      <c r="S38" s="136" t="s">
        <v>612</v>
      </c>
      <c r="T38" s="136" t="s">
        <v>612</v>
      </c>
      <c r="U38" s="136" t="s">
        <v>612</v>
      </c>
      <c r="V38" s="136" t="s">
        <v>612</v>
      </c>
      <c r="W38" s="136" t="s">
        <v>612</v>
      </c>
      <c r="X38" s="136" t="s">
        <v>612</v>
      </c>
      <c r="Y38" s="136" t="s">
        <v>612</v>
      </c>
      <c r="Z38" s="136" t="s">
        <v>612</v>
      </c>
      <c r="AA38" s="136" t="s">
        <v>612</v>
      </c>
      <c r="AB38" s="136" t="s">
        <v>612</v>
      </c>
      <c r="AC38" s="136" t="s">
        <v>612</v>
      </c>
      <c r="AD38" s="136" t="s">
        <v>612</v>
      </c>
      <c r="AE38" s="136" t="s">
        <v>612</v>
      </c>
      <c r="AF38" s="136" t="s">
        <v>612</v>
      </c>
      <c r="AG38" s="136" t="s">
        <v>612</v>
      </c>
      <c r="AH38" s="136" t="s">
        <v>612</v>
      </c>
      <c r="AI38" s="136" t="s">
        <v>612</v>
      </c>
      <c r="AJ38" s="136" t="s">
        <v>612</v>
      </c>
      <c r="AK38" s="136" t="s">
        <v>612</v>
      </c>
      <c r="AL38" s="136" t="s">
        <v>612</v>
      </c>
      <c r="AM38" s="136" t="s">
        <v>612</v>
      </c>
      <c r="AN38" s="136" t="s">
        <v>612</v>
      </c>
      <c r="AO38" s="136" t="s">
        <v>612</v>
      </c>
      <c r="AP38" s="136" t="s">
        <v>612</v>
      </c>
      <c r="AQ38" s="136" t="s">
        <v>612</v>
      </c>
      <c r="AR38" s="136" t="s">
        <v>612</v>
      </c>
      <c r="AS38" s="136" t="s">
        <v>612</v>
      </c>
      <c r="AT38" s="136" t="s">
        <v>612</v>
      </c>
      <c r="AU38" s="136" t="s">
        <v>612</v>
      </c>
      <c r="AV38" s="136" t="s">
        <v>612</v>
      </c>
      <c r="AW38" s="136" t="s">
        <v>612</v>
      </c>
      <c r="AX38" s="136" t="s">
        <v>612</v>
      </c>
      <c r="AY38" s="136" t="s">
        <v>612</v>
      </c>
      <c r="AZ38" s="136" t="s">
        <v>612</v>
      </c>
      <c r="BA38" s="136" t="s">
        <v>612</v>
      </c>
      <c r="BB38" s="136" t="s">
        <v>612</v>
      </c>
      <c r="BC38" s="136" t="s">
        <v>612</v>
      </c>
      <c r="BD38" s="62" t="s">
        <v>613</v>
      </c>
    </row>
    <row r="39" spans="1:56" ht="12.75">
      <c r="A39" s="151" t="s">
        <v>66</v>
      </c>
      <c r="B39" s="116" t="s">
        <v>213</v>
      </c>
      <c r="C39" s="140" t="s">
        <v>612</v>
      </c>
      <c r="D39" s="140" t="s">
        <v>612</v>
      </c>
      <c r="E39" s="140" t="s">
        <v>612</v>
      </c>
      <c r="F39" s="140" t="s">
        <v>612</v>
      </c>
      <c r="G39" s="140" t="s">
        <v>612</v>
      </c>
      <c r="H39" s="140" t="s">
        <v>612</v>
      </c>
      <c r="I39" s="140" t="s">
        <v>612</v>
      </c>
      <c r="J39" s="140" t="s">
        <v>612</v>
      </c>
      <c r="K39" s="140" t="s">
        <v>612</v>
      </c>
      <c r="L39" s="136" t="s">
        <v>612</v>
      </c>
      <c r="M39" s="136" t="s">
        <v>612</v>
      </c>
      <c r="N39" s="136" t="s">
        <v>612</v>
      </c>
      <c r="O39" s="136" t="s">
        <v>612</v>
      </c>
      <c r="P39" s="136" t="s">
        <v>612</v>
      </c>
      <c r="Q39" s="136" t="s">
        <v>612</v>
      </c>
      <c r="R39" s="136" t="s">
        <v>612</v>
      </c>
      <c r="S39" s="136" t="s">
        <v>612</v>
      </c>
      <c r="T39" s="136" t="s">
        <v>612</v>
      </c>
      <c r="U39" s="136" t="s">
        <v>612</v>
      </c>
      <c r="V39" s="136" t="s">
        <v>612</v>
      </c>
      <c r="W39" s="136" t="s">
        <v>612</v>
      </c>
      <c r="X39" s="136" t="s">
        <v>612</v>
      </c>
      <c r="Y39" s="136" t="s">
        <v>612</v>
      </c>
      <c r="Z39" s="136" t="s">
        <v>612</v>
      </c>
      <c r="AA39" s="136" t="s">
        <v>612</v>
      </c>
      <c r="AB39" s="136" t="s">
        <v>612</v>
      </c>
      <c r="AC39" s="136" t="s">
        <v>612</v>
      </c>
      <c r="AD39" s="136" t="s">
        <v>612</v>
      </c>
      <c r="AE39" s="136" t="s">
        <v>612</v>
      </c>
      <c r="AF39" s="136" t="s">
        <v>612</v>
      </c>
      <c r="AG39" s="136" t="s">
        <v>612</v>
      </c>
      <c r="AH39" s="136" t="s">
        <v>612</v>
      </c>
      <c r="AI39" s="136" t="s">
        <v>612</v>
      </c>
      <c r="AJ39" s="136" t="s">
        <v>612</v>
      </c>
      <c r="AK39" s="136" t="s">
        <v>612</v>
      </c>
      <c r="AL39" s="136" t="s">
        <v>612</v>
      </c>
      <c r="AM39" s="136" t="s">
        <v>612</v>
      </c>
      <c r="AN39" s="136" t="s">
        <v>612</v>
      </c>
      <c r="AO39" s="136" t="s">
        <v>612</v>
      </c>
      <c r="AP39" s="136" t="s">
        <v>612</v>
      </c>
      <c r="AQ39" s="136" t="s">
        <v>612</v>
      </c>
      <c r="AR39" s="136" t="s">
        <v>612</v>
      </c>
      <c r="AS39" s="136" t="s">
        <v>612</v>
      </c>
      <c r="AT39" s="136" t="s">
        <v>612</v>
      </c>
      <c r="AU39" s="136" t="s">
        <v>612</v>
      </c>
      <c r="AV39" s="136" t="s">
        <v>612</v>
      </c>
      <c r="AW39" s="136" t="s">
        <v>612</v>
      </c>
      <c r="AX39" s="136" t="s">
        <v>612</v>
      </c>
      <c r="AY39" s="136" t="s">
        <v>612</v>
      </c>
      <c r="AZ39" s="136" t="s">
        <v>612</v>
      </c>
      <c r="BA39" s="136" t="s">
        <v>612</v>
      </c>
      <c r="BB39" s="136" t="s">
        <v>612</v>
      </c>
      <c r="BC39" s="136" t="s">
        <v>612</v>
      </c>
      <c r="BD39" s="62" t="s">
        <v>613</v>
      </c>
    </row>
    <row r="40" spans="1:11" ht="12.75">
      <c r="A40" s="151"/>
      <c r="B40" s="116"/>
      <c r="C40" s="150"/>
      <c r="D40" s="150"/>
      <c r="E40" s="150"/>
      <c r="F40" s="150"/>
      <c r="G40" s="150"/>
      <c r="H40" s="150"/>
      <c r="I40" s="150"/>
      <c r="J40" s="150"/>
      <c r="K40" s="150"/>
    </row>
    <row r="41" spans="1:61" ht="63.75" customHeight="1">
      <c r="A41" s="151"/>
      <c r="B41" s="95" t="s">
        <v>214</v>
      </c>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E41" s="89" t="s">
        <v>215</v>
      </c>
      <c r="BF41" s="62" t="s">
        <v>160</v>
      </c>
      <c r="BG41" s="62" t="s">
        <v>216</v>
      </c>
      <c r="BH41" s="62" t="s">
        <v>162</v>
      </c>
      <c r="BI41" s="62" t="s">
        <v>217</v>
      </c>
    </row>
    <row r="42" spans="1:61" ht="33" customHeight="1">
      <c r="A42" s="123" t="s">
        <v>658</v>
      </c>
      <c r="B42" s="120" t="s">
        <v>218</v>
      </c>
      <c r="C42" s="145"/>
      <c r="D42" s="145" t="s">
        <v>219</v>
      </c>
      <c r="E42" s="145" t="s">
        <v>612</v>
      </c>
      <c r="F42" s="145" t="s">
        <v>612</v>
      </c>
      <c r="G42" s="145" t="s">
        <v>612</v>
      </c>
      <c r="H42" s="145" t="s">
        <v>612</v>
      </c>
      <c r="I42" s="145" t="s">
        <v>612</v>
      </c>
      <c r="J42" s="145" t="s">
        <v>612</v>
      </c>
      <c r="K42" s="145" t="s">
        <v>612</v>
      </c>
      <c r="L42" s="145" t="s">
        <v>612</v>
      </c>
      <c r="M42" s="145" t="s">
        <v>612</v>
      </c>
      <c r="N42" s="145" t="s">
        <v>612</v>
      </c>
      <c r="O42" s="145" t="s">
        <v>665</v>
      </c>
      <c r="P42" s="145" t="s">
        <v>612</v>
      </c>
      <c r="Q42" s="145" t="s">
        <v>612</v>
      </c>
      <c r="R42" s="145" t="s">
        <v>612</v>
      </c>
      <c r="S42" s="145" t="s">
        <v>612</v>
      </c>
      <c r="T42" s="145" t="s">
        <v>612</v>
      </c>
      <c r="U42" s="145" t="s">
        <v>612</v>
      </c>
      <c r="V42" s="145" t="s">
        <v>612</v>
      </c>
      <c r="W42" s="145" t="s">
        <v>612</v>
      </c>
      <c r="X42" s="145" t="s">
        <v>612</v>
      </c>
      <c r="Y42" s="145" t="s">
        <v>612</v>
      </c>
      <c r="Z42" s="145" t="s">
        <v>612</v>
      </c>
      <c r="AA42" s="145" t="s">
        <v>612</v>
      </c>
      <c r="AB42" s="145" t="s">
        <v>612</v>
      </c>
      <c r="AC42" s="145" t="s">
        <v>612</v>
      </c>
      <c r="AD42" s="145" t="s">
        <v>612</v>
      </c>
      <c r="AE42" s="145" t="s">
        <v>612</v>
      </c>
      <c r="AF42" s="145" t="s">
        <v>612</v>
      </c>
      <c r="AG42" s="145" t="s">
        <v>612</v>
      </c>
      <c r="AH42" s="145" t="s">
        <v>612</v>
      </c>
      <c r="AI42" s="145" t="s">
        <v>612</v>
      </c>
      <c r="AJ42" s="145" t="s">
        <v>612</v>
      </c>
      <c r="AK42" s="145" t="s">
        <v>612</v>
      </c>
      <c r="AL42" s="145" t="s">
        <v>612</v>
      </c>
      <c r="AM42" s="145" t="s">
        <v>612</v>
      </c>
      <c r="AN42" s="145" t="s">
        <v>612</v>
      </c>
      <c r="AO42" s="145" t="s">
        <v>612</v>
      </c>
      <c r="AP42" s="145" t="s">
        <v>612</v>
      </c>
      <c r="AQ42" s="145" t="s">
        <v>612</v>
      </c>
      <c r="AR42" s="145" t="s">
        <v>612</v>
      </c>
      <c r="AS42" s="145" t="s">
        <v>612</v>
      </c>
      <c r="AT42" s="145" t="s">
        <v>612</v>
      </c>
      <c r="AU42" s="145" t="s">
        <v>612</v>
      </c>
      <c r="AV42" s="145" t="s">
        <v>612</v>
      </c>
      <c r="AW42" s="145" t="s">
        <v>665</v>
      </c>
      <c r="AX42" s="145" t="s">
        <v>612</v>
      </c>
      <c r="AY42" s="145" t="s">
        <v>612</v>
      </c>
      <c r="AZ42" s="145" t="s">
        <v>612</v>
      </c>
      <c r="BA42" s="145" t="s">
        <v>612</v>
      </c>
      <c r="BB42" s="145" t="s">
        <v>612</v>
      </c>
      <c r="BC42" s="145" t="s">
        <v>612</v>
      </c>
      <c r="BD42" s="62" t="s">
        <v>613</v>
      </c>
      <c r="BE42" s="89" t="s">
        <v>545</v>
      </c>
      <c r="BF42" s="132"/>
      <c r="BG42" s="132"/>
      <c r="BI42" s="57"/>
    </row>
    <row r="43" spans="1:61" ht="12.75">
      <c r="A43" s="151" t="s">
        <v>660</v>
      </c>
      <c r="B43" s="150" t="s">
        <v>220</v>
      </c>
      <c r="C43" s="80" t="s">
        <v>612</v>
      </c>
      <c r="D43" s="80" t="s">
        <v>612</v>
      </c>
      <c r="E43" s="80" t="s">
        <v>612</v>
      </c>
      <c r="F43" s="80" t="s">
        <v>612</v>
      </c>
      <c r="G43" s="80" t="s">
        <v>612</v>
      </c>
      <c r="H43" s="80" t="s">
        <v>612</v>
      </c>
      <c r="I43" s="80" t="s">
        <v>612</v>
      </c>
      <c r="J43" s="80" t="s">
        <v>612</v>
      </c>
      <c r="K43" s="80" t="s">
        <v>612</v>
      </c>
      <c r="L43" s="80" t="s">
        <v>612</v>
      </c>
      <c r="M43" s="80" t="s">
        <v>612</v>
      </c>
      <c r="N43" s="80" t="s">
        <v>612</v>
      </c>
      <c r="O43" s="80" t="s">
        <v>612</v>
      </c>
      <c r="P43" s="80" t="s">
        <v>612</v>
      </c>
      <c r="Q43" s="80" t="s">
        <v>612</v>
      </c>
      <c r="R43" s="80" t="s">
        <v>612</v>
      </c>
      <c r="S43" s="80" t="s">
        <v>612</v>
      </c>
      <c r="T43" s="80" t="s">
        <v>612</v>
      </c>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62" t="s">
        <v>669</v>
      </c>
      <c r="BE43" s="143" t="s">
        <v>221</v>
      </c>
      <c r="BF43" s="132"/>
      <c r="BG43" s="132"/>
      <c r="BI43" s="57"/>
    </row>
    <row r="44" spans="1:61" s="145" customFormat="1" ht="30" customHeight="1">
      <c r="A44" s="123" t="s">
        <v>663</v>
      </c>
      <c r="B44" s="93" t="s">
        <v>222</v>
      </c>
      <c r="U44" s="145" t="s">
        <v>612</v>
      </c>
      <c r="V44" s="145" t="s">
        <v>612</v>
      </c>
      <c r="W44" s="145" t="s">
        <v>612</v>
      </c>
      <c r="X44" s="145" t="s">
        <v>612</v>
      </c>
      <c r="Y44" s="145" t="s">
        <v>612</v>
      </c>
      <c r="Z44" s="145" t="s">
        <v>612</v>
      </c>
      <c r="AA44" s="145" t="s">
        <v>612</v>
      </c>
      <c r="AB44" s="145" t="s">
        <v>612</v>
      </c>
      <c r="AC44" s="145" t="s">
        <v>612</v>
      </c>
      <c r="AD44" s="145" t="s">
        <v>612</v>
      </c>
      <c r="AE44" s="145" t="s">
        <v>612</v>
      </c>
      <c r="AF44" s="145" t="s">
        <v>612</v>
      </c>
      <c r="AG44" s="145" t="s">
        <v>612</v>
      </c>
      <c r="AH44" s="145" t="s">
        <v>612</v>
      </c>
      <c r="AI44" s="145" t="s">
        <v>612</v>
      </c>
      <c r="AJ44" s="145" t="s">
        <v>612</v>
      </c>
      <c r="AK44" s="145" t="s">
        <v>612</v>
      </c>
      <c r="AL44" s="145" t="s">
        <v>612</v>
      </c>
      <c r="AM44" s="145" t="s">
        <v>612</v>
      </c>
      <c r="AN44" s="145" t="s">
        <v>612</v>
      </c>
      <c r="AO44" s="145" t="s">
        <v>612</v>
      </c>
      <c r="AP44" s="145" t="s">
        <v>612</v>
      </c>
      <c r="AQ44" s="145" t="s">
        <v>612</v>
      </c>
      <c r="AR44" s="145" t="s">
        <v>612</v>
      </c>
      <c r="AS44" s="145" t="s">
        <v>612</v>
      </c>
      <c r="AT44" s="145" t="s">
        <v>612</v>
      </c>
      <c r="AU44" s="145" t="s">
        <v>612</v>
      </c>
      <c r="AV44" s="145" t="s">
        <v>612</v>
      </c>
      <c r="BD44" s="62" t="s">
        <v>223</v>
      </c>
      <c r="BE44" s="89" t="s">
        <v>545</v>
      </c>
      <c r="BF44" s="62"/>
      <c r="BG44" s="62"/>
      <c r="BH44" s="62" t="s">
        <v>545</v>
      </c>
      <c r="BI44" s="57"/>
    </row>
    <row r="45" spans="1:61" s="145" customFormat="1" ht="30" customHeight="1">
      <c r="A45" s="121" t="s">
        <v>667</v>
      </c>
      <c r="B45" s="93" t="s">
        <v>224</v>
      </c>
      <c r="C45" s="93"/>
      <c r="D45" s="93"/>
      <c r="E45" s="93"/>
      <c r="F45" s="93"/>
      <c r="G45" s="93"/>
      <c r="H45" s="93"/>
      <c r="I45" s="93"/>
      <c r="J45" s="93"/>
      <c r="K45" s="93"/>
      <c r="T45" s="145" t="s">
        <v>612</v>
      </c>
      <c r="U45" s="145" t="s">
        <v>612</v>
      </c>
      <c r="V45" s="145" t="s">
        <v>612</v>
      </c>
      <c r="W45" s="145" t="s">
        <v>612</v>
      </c>
      <c r="X45" s="145" t="s">
        <v>612</v>
      </c>
      <c r="Y45" s="145" t="s">
        <v>612</v>
      </c>
      <c r="Z45" s="145" t="s">
        <v>612</v>
      </c>
      <c r="AA45" s="145" t="s">
        <v>612</v>
      </c>
      <c r="AB45" s="145" t="s">
        <v>612</v>
      </c>
      <c r="AC45" s="145" t="s">
        <v>612</v>
      </c>
      <c r="AD45" s="145" t="s">
        <v>612</v>
      </c>
      <c r="AE45" s="145" t="s">
        <v>612</v>
      </c>
      <c r="AF45" s="145" t="s">
        <v>612</v>
      </c>
      <c r="AG45" s="145" t="s">
        <v>612</v>
      </c>
      <c r="AH45" s="145" t="s">
        <v>612</v>
      </c>
      <c r="AI45" s="145" t="s">
        <v>612</v>
      </c>
      <c r="BD45" s="62" t="s">
        <v>225</v>
      </c>
      <c r="BE45" s="107" t="s">
        <v>545</v>
      </c>
      <c r="BF45" s="62"/>
      <c r="BG45" s="62"/>
      <c r="BH45" s="62"/>
      <c r="BI45" s="57"/>
    </row>
    <row r="46" spans="1:61" s="145" customFormat="1" ht="27.75" customHeight="1">
      <c r="A46" s="121" t="s">
        <v>671</v>
      </c>
      <c r="B46" s="93" t="s">
        <v>403</v>
      </c>
      <c r="C46" s="93"/>
      <c r="D46" s="93"/>
      <c r="E46" s="93"/>
      <c r="F46" s="93"/>
      <c r="G46" s="93"/>
      <c r="H46" s="93"/>
      <c r="I46" s="93"/>
      <c r="J46" s="93"/>
      <c r="K46" s="93"/>
      <c r="T46" s="145" t="s">
        <v>612</v>
      </c>
      <c r="U46" s="145" t="s">
        <v>612</v>
      </c>
      <c r="V46" s="145" t="s">
        <v>612</v>
      </c>
      <c r="W46" s="145" t="s">
        <v>612</v>
      </c>
      <c r="X46" s="145" t="s">
        <v>612</v>
      </c>
      <c r="Y46" s="145" t="s">
        <v>612</v>
      </c>
      <c r="Z46" s="145" t="s">
        <v>612</v>
      </c>
      <c r="AA46" s="145" t="s">
        <v>612</v>
      </c>
      <c r="AB46" s="145" t="s">
        <v>612</v>
      </c>
      <c r="AC46" s="145" t="s">
        <v>612</v>
      </c>
      <c r="AD46" s="145" t="s">
        <v>612</v>
      </c>
      <c r="AE46" s="145" t="s">
        <v>612</v>
      </c>
      <c r="AF46" s="145" t="s">
        <v>612</v>
      </c>
      <c r="AG46" s="145" t="s">
        <v>612</v>
      </c>
      <c r="AH46" s="145" t="s">
        <v>612</v>
      </c>
      <c r="AI46" s="145" t="s">
        <v>612</v>
      </c>
      <c r="BD46" s="62" t="s">
        <v>225</v>
      </c>
      <c r="BE46" s="107" t="s">
        <v>660</v>
      </c>
      <c r="BF46" s="62"/>
      <c r="BG46" s="62"/>
      <c r="BH46" s="62"/>
      <c r="BI46" s="57"/>
    </row>
    <row r="47" spans="1:61" ht="21.75" customHeight="1">
      <c r="A47" s="127" t="s">
        <v>81</v>
      </c>
      <c r="B47" s="108" t="s">
        <v>226</v>
      </c>
      <c r="C47" s="150" t="s">
        <v>612</v>
      </c>
      <c r="D47" s="150" t="s">
        <v>612</v>
      </c>
      <c r="E47" s="150" t="s">
        <v>612</v>
      </c>
      <c r="F47" s="150" t="s">
        <v>612</v>
      </c>
      <c r="G47" s="150" t="s">
        <v>612</v>
      </c>
      <c r="H47" s="150" t="s">
        <v>612</v>
      </c>
      <c r="I47" s="150" t="s">
        <v>612</v>
      </c>
      <c r="J47" s="150" t="s">
        <v>612</v>
      </c>
      <c r="K47" s="150" t="s">
        <v>612</v>
      </c>
      <c r="L47" s="136" t="s">
        <v>612</v>
      </c>
      <c r="M47" s="136" t="s">
        <v>612</v>
      </c>
      <c r="N47" s="136" t="s">
        <v>612</v>
      </c>
      <c r="O47" s="136" t="s">
        <v>612</v>
      </c>
      <c r="P47" s="136" t="s">
        <v>612</v>
      </c>
      <c r="Q47" s="136" t="s">
        <v>612</v>
      </c>
      <c r="R47" s="136" t="s">
        <v>612</v>
      </c>
      <c r="S47" s="136" t="s">
        <v>612</v>
      </c>
      <c r="T47" s="136" t="s">
        <v>612</v>
      </c>
      <c r="U47" s="136" t="s">
        <v>612</v>
      </c>
      <c r="V47" s="136" t="s">
        <v>612</v>
      </c>
      <c r="W47" s="136" t="s">
        <v>612</v>
      </c>
      <c r="X47" s="136" t="s">
        <v>612</v>
      </c>
      <c r="Y47" s="136" t="s">
        <v>612</v>
      </c>
      <c r="Z47" s="136" t="s">
        <v>612</v>
      </c>
      <c r="AA47" s="136" t="s">
        <v>612</v>
      </c>
      <c r="AB47" s="136" t="s">
        <v>612</v>
      </c>
      <c r="AC47" s="136" t="s">
        <v>612</v>
      </c>
      <c r="AD47" s="136" t="s">
        <v>612</v>
      </c>
      <c r="AE47" s="136" t="s">
        <v>612</v>
      </c>
      <c r="AF47" s="136" t="s">
        <v>612</v>
      </c>
      <c r="AG47" s="136" t="s">
        <v>612</v>
      </c>
      <c r="AH47" s="136" t="s">
        <v>612</v>
      </c>
      <c r="AI47" s="136" t="s">
        <v>612</v>
      </c>
      <c r="AJ47" s="136" t="s">
        <v>612</v>
      </c>
      <c r="AK47" s="136" t="s">
        <v>612</v>
      </c>
      <c r="AL47" s="136" t="s">
        <v>612</v>
      </c>
      <c r="AM47" s="136" t="s">
        <v>612</v>
      </c>
      <c r="AN47" s="136" t="s">
        <v>612</v>
      </c>
      <c r="AO47" s="136" t="s">
        <v>612</v>
      </c>
      <c r="AP47" s="136" t="s">
        <v>612</v>
      </c>
      <c r="AQ47" s="136" t="s">
        <v>612</v>
      </c>
      <c r="AR47" s="136" t="s">
        <v>612</v>
      </c>
      <c r="AS47" s="136" t="s">
        <v>612</v>
      </c>
      <c r="AT47" s="136" t="s">
        <v>612</v>
      </c>
      <c r="AU47" s="136" t="s">
        <v>612</v>
      </c>
      <c r="AV47" s="136" t="s">
        <v>612</v>
      </c>
      <c r="AW47" s="136" t="s">
        <v>612</v>
      </c>
      <c r="AX47" s="136" t="s">
        <v>612</v>
      </c>
      <c r="AY47" s="136" t="s">
        <v>612</v>
      </c>
      <c r="AZ47" s="136" t="s">
        <v>612</v>
      </c>
      <c r="BA47" s="136" t="s">
        <v>612</v>
      </c>
      <c r="BB47" s="136" t="s">
        <v>612</v>
      </c>
      <c r="BC47" s="136" t="s">
        <v>612</v>
      </c>
      <c r="BD47" s="62" t="s">
        <v>613</v>
      </c>
      <c r="BI47" s="57"/>
    </row>
    <row r="48" spans="3:11" ht="12.75">
      <c r="C48" s="150"/>
      <c r="D48" s="150"/>
      <c r="E48" s="150"/>
      <c r="F48" s="150"/>
      <c r="G48" s="150"/>
      <c r="H48" s="150"/>
      <c r="I48" s="150"/>
      <c r="J48" s="150"/>
      <c r="K48" s="150"/>
    </row>
    <row r="49" spans="1:61" s="145" customFormat="1" ht="105" customHeight="1">
      <c r="A49" s="123"/>
      <c r="B49" s="95" t="s">
        <v>227</v>
      </c>
      <c r="BD49" s="62"/>
      <c r="BE49" s="89" t="s">
        <v>228</v>
      </c>
      <c r="BF49" s="62" t="s">
        <v>164</v>
      </c>
      <c r="BG49" s="62" t="s">
        <v>165</v>
      </c>
      <c r="BH49" s="62" t="s">
        <v>166</v>
      </c>
      <c r="BI49" s="62" t="s">
        <v>229</v>
      </c>
    </row>
    <row r="50" spans="1:61" s="145" customFormat="1" ht="30.75" customHeight="1">
      <c r="A50" s="121" t="s">
        <v>678</v>
      </c>
      <c r="B50" s="93" t="s">
        <v>230</v>
      </c>
      <c r="C50" s="93" t="s">
        <v>612</v>
      </c>
      <c r="D50" s="93" t="s">
        <v>612</v>
      </c>
      <c r="E50" s="93" t="s">
        <v>612</v>
      </c>
      <c r="F50" s="93" t="s">
        <v>612</v>
      </c>
      <c r="G50" s="93" t="s">
        <v>612</v>
      </c>
      <c r="H50" s="93" t="s">
        <v>612</v>
      </c>
      <c r="I50" s="93" t="s">
        <v>612</v>
      </c>
      <c r="J50" s="93" t="s">
        <v>612</v>
      </c>
      <c r="K50" s="93" t="s">
        <v>612</v>
      </c>
      <c r="L50" s="145" t="s">
        <v>612</v>
      </c>
      <c r="M50" s="145" t="s">
        <v>612</v>
      </c>
      <c r="N50" s="145" t="s">
        <v>612</v>
      </c>
      <c r="O50" s="145" t="s">
        <v>612</v>
      </c>
      <c r="P50" s="145" t="s">
        <v>612</v>
      </c>
      <c r="BD50" s="62" t="s">
        <v>39</v>
      </c>
      <c r="BE50" s="107" t="s">
        <v>660</v>
      </c>
      <c r="BF50" s="62"/>
      <c r="BG50" s="62"/>
      <c r="BH50" s="62"/>
      <c r="BI50" s="57"/>
    </row>
    <row r="51" spans="1:61" s="145" customFormat="1" ht="12.75">
      <c r="A51" s="121" t="s">
        <v>682</v>
      </c>
      <c r="B51" s="93" t="s">
        <v>231</v>
      </c>
      <c r="C51" s="93"/>
      <c r="D51" s="93"/>
      <c r="E51" s="93"/>
      <c r="F51" s="93"/>
      <c r="G51" s="93"/>
      <c r="H51" s="93"/>
      <c r="I51" s="93"/>
      <c r="J51" s="93"/>
      <c r="K51" s="93"/>
      <c r="AB51" s="145" t="s">
        <v>612</v>
      </c>
      <c r="AC51" s="145" t="s">
        <v>612</v>
      </c>
      <c r="AD51" s="145" t="s">
        <v>612</v>
      </c>
      <c r="AE51" s="145" t="s">
        <v>612</v>
      </c>
      <c r="AF51" s="145" t="s">
        <v>612</v>
      </c>
      <c r="BD51" s="62" t="s">
        <v>232</v>
      </c>
      <c r="BE51" s="89" t="s">
        <v>622</v>
      </c>
      <c r="BF51" s="132"/>
      <c r="BG51" s="132"/>
      <c r="BH51" s="62"/>
      <c r="BI51" s="57"/>
    </row>
    <row r="52" spans="1:61" s="145" customFormat="1" ht="25.5">
      <c r="A52" s="121" t="s">
        <v>91</v>
      </c>
      <c r="B52" s="93" t="s">
        <v>233</v>
      </c>
      <c r="C52" s="93"/>
      <c r="D52" s="93"/>
      <c r="E52" s="93"/>
      <c r="F52" s="93"/>
      <c r="G52" s="93"/>
      <c r="H52" s="93" t="s">
        <v>612</v>
      </c>
      <c r="I52" s="93" t="s">
        <v>612</v>
      </c>
      <c r="J52" s="93" t="s">
        <v>612</v>
      </c>
      <c r="K52" s="93" t="s">
        <v>612</v>
      </c>
      <c r="L52" s="145" t="s">
        <v>612</v>
      </c>
      <c r="M52" s="145" t="s">
        <v>612</v>
      </c>
      <c r="N52" s="145" t="s">
        <v>612</v>
      </c>
      <c r="O52" s="145" t="s">
        <v>612</v>
      </c>
      <c r="BD52" s="62" t="s">
        <v>681</v>
      </c>
      <c r="BE52" s="89"/>
      <c r="BI52" s="57"/>
    </row>
    <row r="56" spans="1:61" s="80" customFormat="1" ht="12.75">
      <c r="A56" s="127"/>
      <c r="B56" s="108"/>
      <c r="C56" s="140"/>
      <c r="D56" s="140"/>
      <c r="E56" s="140"/>
      <c r="F56" s="140"/>
      <c r="G56" s="140"/>
      <c r="H56" s="140"/>
      <c r="I56" s="140"/>
      <c r="J56" s="140"/>
      <c r="K56" s="140"/>
      <c r="BD56" s="62"/>
      <c r="BE56" s="81"/>
      <c r="BF56" s="62"/>
      <c r="BG56" s="62"/>
      <c r="BH56" s="62"/>
      <c r="BI56" s="132"/>
    </row>
    <row r="57" ht="12.75">
      <c r="B57" s="112"/>
    </row>
  </sheetData>
  <mergeCells count="16">
    <mergeCell ref="B2:BC2"/>
    <mergeCell ref="C4:BC4"/>
    <mergeCell ref="AU5:AX5"/>
    <mergeCell ref="L5:P5"/>
    <mergeCell ref="H5:K5"/>
    <mergeCell ref="U5:X5"/>
    <mergeCell ref="Y5:AC5"/>
    <mergeCell ref="C3:BC3"/>
    <mergeCell ref="AQ5:AT5"/>
    <mergeCell ref="AL5:AP5"/>
    <mergeCell ref="AH5:AK5"/>
    <mergeCell ref="AD5:AG5"/>
    <mergeCell ref="C5:G5"/>
    <mergeCell ref="B21:BC21"/>
    <mergeCell ref="AY5:BC5"/>
    <mergeCell ref="Q5:T5"/>
  </mergeCells>
  <printOptions gridLines="1" horizontalCentered="1"/>
  <pageMargins left="0" right="0" top="0.3937007874015748" bottom="0.5118110236220472" header="0.1968503937007874" footer="0.1968503937007874"/>
  <pageSetup fitToHeight="2" horizontalDpi="600" verticalDpi="600" orientation="landscape" paperSize="9" scale="75" r:id="rId1"/>
  <headerFooter alignWithMargins="0">
    <oddFooter>&amp;LAdvocacy and Communications&amp;R&amp;D  Page&amp;P</oddFooter>
  </headerFooter>
</worksheet>
</file>

<file path=xl/worksheets/sheet5.xml><?xml version="1.0" encoding="utf-8"?>
<worksheet xmlns="http://schemas.openxmlformats.org/spreadsheetml/2006/main" xmlns:r="http://schemas.openxmlformats.org/officeDocument/2006/relationships">
  <dimension ref="A1:BO17"/>
  <sheetViews>
    <sheetView zoomScale="50" zoomScaleNormal="50" workbookViewId="0" topLeftCell="B1">
      <selection activeCell="BI1" sqref="BI1:BI16384"/>
    </sheetView>
  </sheetViews>
  <sheetFormatPr defaultColWidth="9.140625" defaultRowHeight="12.75"/>
  <cols>
    <col min="1" max="1" width="7.7109375" style="238" customWidth="1"/>
    <col min="2" max="2" width="62.140625" style="108" customWidth="1"/>
    <col min="3" max="3" width="0.13671875" style="140" hidden="1" customWidth="1"/>
    <col min="4" max="11" width="1.7109375" style="140" hidden="1" customWidth="1"/>
    <col min="12" max="52" width="1.7109375" style="136" hidden="1" customWidth="1"/>
    <col min="53" max="53" width="1.57421875" style="136" hidden="1" customWidth="1"/>
    <col min="54" max="55" width="1.7109375" style="136" hidden="1" customWidth="1"/>
    <col min="56" max="56" width="10.28125" style="240" customWidth="1"/>
    <col min="57" max="57" width="10.7109375" style="81" customWidth="1"/>
    <col min="58" max="58" width="22.7109375" style="81" customWidth="1"/>
    <col min="59" max="59" width="19.28125" style="81" customWidth="1"/>
    <col min="60" max="60" width="18.7109375" style="81" customWidth="1"/>
    <col min="61" max="61" width="18.7109375" style="136" customWidth="1"/>
    <col min="62" max="62" width="13.57421875" style="0" customWidth="1"/>
    <col min="63" max="64" width="6.57421875" style="0" customWidth="1"/>
    <col min="65" max="66" width="14.57421875" style="0" customWidth="1"/>
    <col min="67" max="67" width="18.57421875" style="76" customWidth="1"/>
  </cols>
  <sheetData>
    <row r="1" spans="2:56" ht="12.75">
      <c r="B1" s="264" t="s">
        <v>558</v>
      </c>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48"/>
    </row>
    <row r="2" spans="1:56" ht="12.75">
      <c r="A2" s="239">
        <v>4</v>
      </c>
      <c r="B2" s="102" t="s">
        <v>234</v>
      </c>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c r="AU2" s="265"/>
      <c r="AV2" s="265"/>
      <c r="AW2" s="265"/>
      <c r="AX2" s="265"/>
      <c r="AY2" s="265"/>
      <c r="AZ2" s="265"/>
      <c r="BA2" s="265"/>
      <c r="BB2" s="265"/>
      <c r="BC2" s="265"/>
      <c r="BD2" s="138"/>
    </row>
    <row r="3" spans="2:56" ht="12.75">
      <c r="B3" s="45" t="s">
        <v>560</v>
      </c>
      <c r="C3" s="257">
        <v>2003</v>
      </c>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46"/>
    </row>
    <row r="4" spans="1:67" s="50" customFormat="1" ht="27" customHeight="1">
      <c r="A4" s="229"/>
      <c r="B4" s="154" t="s">
        <v>561</v>
      </c>
      <c r="C4" s="258" t="s">
        <v>562</v>
      </c>
      <c r="D4" s="258"/>
      <c r="E4" s="258"/>
      <c r="F4" s="258"/>
      <c r="G4" s="258"/>
      <c r="H4" s="258" t="s">
        <v>563</v>
      </c>
      <c r="I4" s="258"/>
      <c r="J4" s="258"/>
      <c r="K4" s="258"/>
      <c r="L4" s="255" t="s">
        <v>564</v>
      </c>
      <c r="M4" s="255"/>
      <c r="N4" s="255"/>
      <c r="O4" s="255"/>
      <c r="P4" s="255"/>
      <c r="Q4" s="255" t="s">
        <v>565</v>
      </c>
      <c r="R4" s="255"/>
      <c r="S4" s="255"/>
      <c r="T4" s="255"/>
      <c r="U4" s="255" t="s">
        <v>566</v>
      </c>
      <c r="V4" s="255"/>
      <c r="W4" s="255"/>
      <c r="X4" s="255"/>
      <c r="Y4" s="255" t="s">
        <v>567</v>
      </c>
      <c r="Z4" s="255"/>
      <c r="AA4" s="255"/>
      <c r="AB4" s="255"/>
      <c r="AC4" s="255"/>
      <c r="AD4" s="255" t="s">
        <v>568</v>
      </c>
      <c r="AE4" s="255"/>
      <c r="AF4" s="255"/>
      <c r="AG4" s="255"/>
      <c r="AH4" s="255" t="s">
        <v>569</v>
      </c>
      <c r="AI4" s="255"/>
      <c r="AJ4" s="255"/>
      <c r="AK4" s="255"/>
      <c r="AL4" s="255" t="s">
        <v>570</v>
      </c>
      <c r="AM4" s="255"/>
      <c r="AN4" s="255"/>
      <c r="AO4" s="255"/>
      <c r="AP4" s="255"/>
      <c r="AQ4" s="255" t="s">
        <v>571</v>
      </c>
      <c r="AR4" s="255"/>
      <c r="AS4" s="255"/>
      <c r="AT4" s="255"/>
      <c r="AU4" s="255" t="s">
        <v>572</v>
      </c>
      <c r="AV4" s="255"/>
      <c r="AW4" s="255"/>
      <c r="AX4" s="255"/>
      <c r="AY4" s="255" t="s">
        <v>573</v>
      </c>
      <c r="AZ4" s="255"/>
      <c r="BA4" s="255"/>
      <c r="BB4" s="255"/>
      <c r="BC4" s="255"/>
      <c r="BD4" s="50" t="s">
        <v>703</v>
      </c>
      <c r="BE4" s="50" t="s">
        <v>574</v>
      </c>
      <c r="BF4" s="50" t="s">
        <v>575</v>
      </c>
      <c r="BG4" s="50" t="s">
        <v>576</v>
      </c>
      <c r="BH4" s="50" t="s">
        <v>577</v>
      </c>
      <c r="BI4" s="52" t="s">
        <v>578</v>
      </c>
      <c r="BO4" s="52"/>
    </row>
    <row r="5" spans="1:67" s="50" customFormat="1" ht="27" customHeight="1">
      <c r="A5" s="229"/>
      <c r="B5" s="60" t="s">
        <v>579</v>
      </c>
      <c r="C5" s="59"/>
      <c r="D5" s="59"/>
      <c r="E5" s="59"/>
      <c r="F5" s="59"/>
      <c r="G5" s="59"/>
      <c r="H5" s="59"/>
      <c r="I5" s="59"/>
      <c r="J5" s="59"/>
      <c r="K5" s="59"/>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I5" s="52"/>
      <c r="BO5" s="52"/>
    </row>
    <row r="6" spans="2:55" ht="27" customHeight="1">
      <c r="B6" s="55" t="s">
        <v>538</v>
      </c>
      <c r="C6" s="93"/>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row>
    <row r="7" spans="2:62" ht="166.5" customHeight="1">
      <c r="B7" s="59" t="s">
        <v>235</v>
      </c>
      <c r="C7" s="59"/>
      <c r="D7" s="59"/>
      <c r="E7" s="59"/>
      <c r="F7" s="59"/>
      <c r="G7" s="59"/>
      <c r="H7" s="59"/>
      <c r="I7" s="59"/>
      <c r="J7" s="59"/>
      <c r="K7" s="59"/>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145"/>
      <c r="BA7" s="145"/>
      <c r="BB7" s="145"/>
      <c r="BC7" s="145"/>
      <c r="BF7" s="62" t="s">
        <v>236</v>
      </c>
      <c r="BG7" s="62" t="s">
        <v>237</v>
      </c>
      <c r="BH7" s="62" t="s">
        <v>238</v>
      </c>
      <c r="BI7" s="62" t="s">
        <v>239</v>
      </c>
      <c r="BJ7" s="4"/>
    </row>
    <row r="8" spans="2:62" ht="12.75" customHeight="1">
      <c r="B8" s="59"/>
      <c r="C8" s="59"/>
      <c r="D8" s="59"/>
      <c r="E8" s="59"/>
      <c r="F8" s="59"/>
      <c r="G8" s="59"/>
      <c r="H8" s="59"/>
      <c r="I8" s="59"/>
      <c r="J8" s="59"/>
      <c r="K8" s="59"/>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145"/>
      <c r="BA8" s="145"/>
      <c r="BB8" s="145"/>
      <c r="BC8" s="145"/>
      <c r="BF8" s="62"/>
      <c r="BG8" s="62"/>
      <c r="BH8" s="62"/>
      <c r="BI8" s="62"/>
      <c r="BJ8" s="4"/>
    </row>
    <row r="9" spans="2:62" ht="14.25" customHeight="1">
      <c r="B9" s="59" t="s">
        <v>545</v>
      </c>
      <c r="C9" s="59"/>
      <c r="D9" s="59"/>
      <c r="E9" s="59"/>
      <c r="F9" s="59"/>
      <c r="G9" s="59"/>
      <c r="H9" s="59"/>
      <c r="I9" s="59"/>
      <c r="J9" s="59"/>
      <c r="K9" s="59"/>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145"/>
      <c r="BA9" s="145"/>
      <c r="BB9" s="145"/>
      <c r="BC9" s="145"/>
      <c r="BI9" s="81"/>
      <c r="BJ9" s="4"/>
    </row>
    <row r="10" spans="2:62" ht="165" customHeight="1">
      <c r="B10" s="59" t="s">
        <v>240</v>
      </c>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E10" s="81" t="s">
        <v>241</v>
      </c>
      <c r="BF10" s="62" t="s">
        <v>236</v>
      </c>
      <c r="BG10" s="62" t="s">
        <v>237</v>
      </c>
      <c r="BH10" s="62" t="s">
        <v>238</v>
      </c>
      <c r="BI10" s="62" t="s">
        <v>239</v>
      </c>
      <c r="BJ10" s="35"/>
    </row>
    <row r="11" spans="1:62" ht="12.75">
      <c r="A11" s="241" t="s">
        <v>610</v>
      </c>
      <c r="B11" s="93" t="s">
        <v>242</v>
      </c>
      <c r="C11" s="93"/>
      <c r="D11" s="93" t="s">
        <v>612</v>
      </c>
      <c r="E11" s="93" t="s">
        <v>612</v>
      </c>
      <c r="F11" s="93" t="s">
        <v>612</v>
      </c>
      <c r="G11" s="93" t="s">
        <v>612</v>
      </c>
      <c r="H11" s="93" t="s">
        <v>612</v>
      </c>
      <c r="I11" s="93" t="s">
        <v>612</v>
      </c>
      <c r="J11" s="93" t="s">
        <v>612</v>
      </c>
      <c r="K11" s="93" t="s">
        <v>612</v>
      </c>
      <c r="L11" s="145" t="s">
        <v>612</v>
      </c>
      <c r="M11" s="145" t="s">
        <v>612</v>
      </c>
      <c r="N11" s="145" t="s">
        <v>612</v>
      </c>
      <c r="O11" s="145" t="s">
        <v>612</v>
      </c>
      <c r="P11" s="145" t="s">
        <v>612</v>
      </c>
      <c r="Q11" s="145" t="s">
        <v>612</v>
      </c>
      <c r="R11" s="145" t="s">
        <v>612</v>
      </c>
      <c r="S11" s="145" t="s">
        <v>612</v>
      </c>
      <c r="T11" s="145" t="s">
        <v>612</v>
      </c>
      <c r="U11" s="145" t="s">
        <v>612</v>
      </c>
      <c r="V11" s="145" t="s">
        <v>612</v>
      </c>
      <c r="W11" s="145" t="s">
        <v>612</v>
      </c>
      <c r="X11" s="145" t="s">
        <v>612</v>
      </c>
      <c r="Y11" s="145" t="s">
        <v>612</v>
      </c>
      <c r="Z11" s="145" t="s">
        <v>612</v>
      </c>
      <c r="AA11" s="145" t="s">
        <v>612</v>
      </c>
      <c r="AB11" s="145" t="s">
        <v>612</v>
      </c>
      <c r="AC11" s="145" t="s">
        <v>612</v>
      </c>
      <c r="AD11" s="145" t="s">
        <v>612</v>
      </c>
      <c r="AE11" s="145" t="s">
        <v>612</v>
      </c>
      <c r="AF11" s="145" t="s">
        <v>612</v>
      </c>
      <c r="AG11" s="145" t="s">
        <v>612</v>
      </c>
      <c r="AH11" s="145" t="s">
        <v>612</v>
      </c>
      <c r="AI11" s="145" t="s">
        <v>612</v>
      </c>
      <c r="AJ11" s="145" t="s">
        <v>612</v>
      </c>
      <c r="AK11" s="145" t="s">
        <v>612</v>
      </c>
      <c r="AL11" s="145" t="s">
        <v>612</v>
      </c>
      <c r="AM11" s="145" t="s">
        <v>612</v>
      </c>
      <c r="AN11" s="145" t="s">
        <v>612</v>
      </c>
      <c r="AO11" s="145" t="s">
        <v>612</v>
      </c>
      <c r="AP11" s="145" t="s">
        <v>612</v>
      </c>
      <c r="AQ11" s="145" t="s">
        <v>612</v>
      </c>
      <c r="AR11" s="145" t="s">
        <v>612</v>
      </c>
      <c r="AS11" s="145" t="s">
        <v>612</v>
      </c>
      <c r="AT11" s="145" t="s">
        <v>612</v>
      </c>
      <c r="AU11" s="145" t="s">
        <v>612</v>
      </c>
      <c r="AV11" s="145" t="s">
        <v>612</v>
      </c>
      <c r="AW11" s="145" t="s">
        <v>612</v>
      </c>
      <c r="AX11" s="145" t="s">
        <v>612</v>
      </c>
      <c r="AY11" s="145" t="s">
        <v>612</v>
      </c>
      <c r="AZ11" s="145" t="s">
        <v>612</v>
      </c>
      <c r="BA11" s="145" t="s">
        <v>612</v>
      </c>
      <c r="BB11" s="145" t="s">
        <v>612</v>
      </c>
      <c r="BC11" s="145" t="s">
        <v>612</v>
      </c>
      <c r="BD11" s="240" t="s">
        <v>613</v>
      </c>
      <c r="BI11" s="104"/>
      <c r="BJ11" s="4"/>
    </row>
    <row r="12" spans="1:62" ht="12.75">
      <c r="A12" s="241" t="s">
        <v>614</v>
      </c>
      <c r="B12" s="93" t="s">
        <v>243</v>
      </c>
      <c r="C12" s="93"/>
      <c r="D12" s="93" t="s">
        <v>612</v>
      </c>
      <c r="E12" s="93" t="s">
        <v>612</v>
      </c>
      <c r="F12" s="93" t="s">
        <v>612</v>
      </c>
      <c r="G12" s="93" t="s">
        <v>612</v>
      </c>
      <c r="H12" s="93" t="s">
        <v>612</v>
      </c>
      <c r="I12" s="93" t="s">
        <v>612</v>
      </c>
      <c r="J12" s="93" t="s">
        <v>612</v>
      </c>
      <c r="K12" s="93" t="s">
        <v>612</v>
      </c>
      <c r="L12" s="145" t="s">
        <v>612</v>
      </c>
      <c r="M12" s="145" t="s">
        <v>612</v>
      </c>
      <c r="N12" s="145" t="s">
        <v>612</v>
      </c>
      <c r="O12" s="145" t="s">
        <v>612</v>
      </c>
      <c r="P12" s="145" t="s">
        <v>612</v>
      </c>
      <c r="Q12" s="145" t="s">
        <v>612</v>
      </c>
      <c r="R12" s="145" t="s">
        <v>612</v>
      </c>
      <c r="S12" s="145" t="s">
        <v>612</v>
      </c>
      <c r="T12" s="145" t="s">
        <v>612</v>
      </c>
      <c r="U12" s="145" t="s">
        <v>612</v>
      </c>
      <c r="V12" s="145" t="s">
        <v>612</v>
      </c>
      <c r="W12" s="145" t="s">
        <v>612</v>
      </c>
      <c r="X12" s="145" t="s">
        <v>612</v>
      </c>
      <c r="Y12" s="145" t="s">
        <v>612</v>
      </c>
      <c r="Z12" s="145" t="s">
        <v>612</v>
      </c>
      <c r="AA12" s="145" t="s">
        <v>612</v>
      </c>
      <c r="AB12" s="145" t="s">
        <v>612</v>
      </c>
      <c r="AC12" s="145" t="s">
        <v>612</v>
      </c>
      <c r="AD12" s="145" t="s">
        <v>612</v>
      </c>
      <c r="AE12" s="145" t="s">
        <v>612</v>
      </c>
      <c r="AF12" s="145" t="s">
        <v>612</v>
      </c>
      <c r="AG12" s="145" t="s">
        <v>612</v>
      </c>
      <c r="AH12" s="145" t="s">
        <v>612</v>
      </c>
      <c r="AI12" s="145" t="s">
        <v>612</v>
      </c>
      <c r="AJ12" s="145" t="s">
        <v>612</v>
      </c>
      <c r="AK12" s="145" t="s">
        <v>612</v>
      </c>
      <c r="AL12" s="145" t="s">
        <v>612</v>
      </c>
      <c r="AM12" s="145" t="s">
        <v>612</v>
      </c>
      <c r="AN12" s="145" t="s">
        <v>612</v>
      </c>
      <c r="AO12" s="145" t="s">
        <v>612</v>
      </c>
      <c r="AP12" s="145" t="s">
        <v>612</v>
      </c>
      <c r="AQ12" s="145" t="s">
        <v>612</v>
      </c>
      <c r="AR12" s="145" t="s">
        <v>612</v>
      </c>
      <c r="AS12" s="145" t="s">
        <v>612</v>
      </c>
      <c r="AT12" s="145" t="s">
        <v>612</v>
      </c>
      <c r="AU12" s="145" t="s">
        <v>612</v>
      </c>
      <c r="AV12" s="145" t="s">
        <v>612</v>
      </c>
      <c r="AW12" s="145" t="s">
        <v>612</v>
      </c>
      <c r="AX12" s="145" t="s">
        <v>612</v>
      </c>
      <c r="AY12" s="145" t="s">
        <v>612</v>
      </c>
      <c r="AZ12" s="145" t="s">
        <v>612</v>
      </c>
      <c r="BA12" s="145" t="s">
        <v>612</v>
      </c>
      <c r="BB12" s="145" t="s">
        <v>612</v>
      </c>
      <c r="BC12" s="145" t="s">
        <v>612</v>
      </c>
      <c r="BD12" s="240" t="s">
        <v>613</v>
      </c>
      <c r="BI12" s="104"/>
      <c r="BJ12" s="4"/>
    </row>
    <row r="13" spans="1:67" s="57" customFormat="1" ht="15" customHeight="1">
      <c r="A13" s="244" t="s">
        <v>617</v>
      </c>
      <c r="B13" s="93" t="s">
        <v>244</v>
      </c>
      <c r="C13" s="93" t="s">
        <v>665</v>
      </c>
      <c r="D13" s="93" t="s">
        <v>612</v>
      </c>
      <c r="E13" s="93" t="s">
        <v>612</v>
      </c>
      <c r="F13" s="93" t="s">
        <v>612</v>
      </c>
      <c r="G13" s="93" t="s">
        <v>612</v>
      </c>
      <c r="H13" s="93" t="s">
        <v>612</v>
      </c>
      <c r="I13" s="93" t="s">
        <v>612</v>
      </c>
      <c r="J13" s="93" t="s">
        <v>612</v>
      </c>
      <c r="K13" s="93" t="s">
        <v>612</v>
      </c>
      <c r="L13" s="145" t="s">
        <v>612</v>
      </c>
      <c r="M13" s="145" t="s">
        <v>612</v>
      </c>
      <c r="N13" s="145" t="s">
        <v>612</v>
      </c>
      <c r="O13" s="145" t="s">
        <v>612</v>
      </c>
      <c r="P13" s="145" t="s">
        <v>612</v>
      </c>
      <c r="Q13" s="145" t="s">
        <v>612</v>
      </c>
      <c r="R13" s="145" t="s">
        <v>612</v>
      </c>
      <c r="S13" s="145" t="s">
        <v>612</v>
      </c>
      <c r="T13" s="145" t="s">
        <v>612</v>
      </c>
      <c r="U13" s="145" t="s">
        <v>612</v>
      </c>
      <c r="V13" s="145" t="s">
        <v>612</v>
      </c>
      <c r="W13" s="145" t="s">
        <v>612</v>
      </c>
      <c r="X13" s="145" t="s">
        <v>612</v>
      </c>
      <c r="Y13" s="145" t="s">
        <v>612</v>
      </c>
      <c r="Z13" s="145" t="s">
        <v>612</v>
      </c>
      <c r="AA13" s="145" t="s">
        <v>612</v>
      </c>
      <c r="AB13" s="145" t="s">
        <v>612</v>
      </c>
      <c r="AC13" s="145" t="s">
        <v>612</v>
      </c>
      <c r="AD13" s="145" t="s">
        <v>612</v>
      </c>
      <c r="AE13" s="145" t="s">
        <v>612</v>
      </c>
      <c r="AF13" s="145" t="s">
        <v>612</v>
      </c>
      <c r="AG13" s="145" t="s">
        <v>612</v>
      </c>
      <c r="AH13" s="145" t="s">
        <v>612</v>
      </c>
      <c r="AI13" s="145" t="s">
        <v>612</v>
      </c>
      <c r="AJ13" s="145" t="s">
        <v>612</v>
      </c>
      <c r="AK13" s="145" t="s">
        <v>612</v>
      </c>
      <c r="AL13" s="145" t="s">
        <v>612</v>
      </c>
      <c r="AM13" s="145" t="s">
        <v>612</v>
      </c>
      <c r="AN13" s="145" t="s">
        <v>612</v>
      </c>
      <c r="AO13" s="145" t="s">
        <v>612</v>
      </c>
      <c r="AP13" s="145" t="s">
        <v>612</v>
      </c>
      <c r="AQ13" s="145" t="s">
        <v>612</v>
      </c>
      <c r="AR13" s="145" t="s">
        <v>612</v>
      </c>
      <c r="AS13" s="145" t="s">
        <v>665</v>
      </c>
      <c r="AT13" s="145" t="s">
        <v>612</v>
      </c>
      <c r="AU13" s="145" t="s">
        <v>612</v>
      </c>
      <c r="AV13" s="145" t="s">
        <v>612</v>
      </c>
      <c r="AW13" s="145" t="s">
        <v>612</v>
      </c>
      <c r="AX13" s="145" t="s">
        <v>612</v>
      </c>
      <c r="AY13" s="145" t="s">
        <v>612</v>
      </c>
      <c r="AZ13" s="145" t="s">
        <v>612</v>
      </c>
      <c r="BA13" s="145" t="s">
        <v>612</v>
      </c>
      <c r="BB13" s="145" t="s">
        <v>612</v>
      </c>
      <c r="BC13" s="145" t="s">
        <v>612</v>
      </c>
      <c r="BD13" s="132" t="s">
        <v>613</v>
      </c>
      <c r="BE13" s="89"/>
      <c r="BF13" s="89"/>
      <c r="BG13" s="89"/>
      <c r="BH13" s="89"/>
      <c r="BI13" s="89"/>
      <c r="BJ13" s="41"/>
      <c r="BO13" s="41"/>
    </row>
    <row r="14" spans="1:62" ht="12.75">
      <c r="A14" s="241" t="s">
        <v>741</v>
      </c>
      <c r="B14" s="93" t="s">
        <v>245</v>
      </c>
      <c r="C14" s="93"/>
      <c r="D14" s="93"/>
      <c r="E14" s="93"/>
      <c r="F14" s="93"/>
      <c r="G14" s="93"/>
      <c r="H14" s="93"/>
      <c r="I14" s="93"/>
      <c r="J14" s="93"/>
      <c r="K14" s="93"/>
      <c r="L14" s="145"/>
      <c r="M14" s="145"/>
      <c r="N14" s="145"/>
      <c r="O14" s="145"/>
      <c r="P14" s="145"/>
      <c r="Q14" s="145"/>
      <c r="R14" s="145"/>
      <c r="S14" s="145"/>
      <c r="T14" s="145"/>
      <c r="U14" s="145"/>
      <c r="V14" s="145"/>
      <c r="W14" s="145"/>
      <c r="X14" s="145"/>
      <c r="Y14" s="145"/>
      <c r="Z14" s="145" t="s">
        <v>612</v>
      </c>
      <c r="AA14" s="145" t="s">
        <v>612</v>
      </c>
      <c r="AB14" s="145" t="s">
        <v>612</v>
      </c>
      <c r="AC14" s="145" t="s">
        <v>612</v>
      </c>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t="s">
        <v>612</v>
      </c>
      <c r="BA14" s="145" t="s">
        <v>612</v>
      </c>
      <c r="BB14" s="145" t="s">
        <v>612</v>
      </c>
      <c r="BC14" s="145"/>
      <c r="BD14" s="240" t="s">
        <v>246</v>
      </c>
      <c r="BI14" s="104"/>
      <c r="BJ14" s="4"/>
    </row>
    <row r="15" spans="1:62" ht="12.75">
      <c r="A15" s="241"/>
      <c r="BI15" s="104"/>
      <c r="BJ15" s="4"/>
    </row>
    <row r="16" spans="1:62" ht="12.75">
      <c r="A16" s="238" t="s">
        <v>545</v>
      </c>
      <c r="B16" s="108" t="s">
        <v>545</v>
      </c>
      <c r="BI16" s="104"/>
      <c r="BJ16" s="4"/>
    </row>
    <row r="17" spans="2:66" ht="12.75">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c r="AX17" s="245"/>
      <c r="AY17" s="245"/>
      <c r="AZ17" s="245"/>
      <c r="BA17" s="245"/>
      <c r="BB17" s="245"/>
      <c r="BC17" s="245"/>
      <c r="BD17" s="246"/>
      <c r="BE17" s="245"/>
      <c r="BF17" s="80"/>
      <c r="BG17" s="80"/>
      <c r="BH17" s="80"/>
      <c r="BI17" s="96" t="s">
        <v>545</v>
      </c>
      <c r="BJ17" s="96"/>
      <c r="BK17" s="155"/>
      <c r="BL17" s="155"/>
      <c r="BM17" s="155"/>
      <c r="BN17" s="155"/>
    </row>
  </sheetData>
  <mergeCells count="15">
    <mergeCell ref="B1:BC1"/>
    <mergeCell ref="C3:BC3"/>
    <mergeCell ref="AU4:AX4"/>
    <mergeCell ref="L4:P4"/>
    <mergeCell ref="H4:K4"/>
    <mergeCell ref="U4:X4"/>
    <mergeCell ref="Y4:AC4"/>
    <mergeCell ref="C2:BC2"/>
    <mergeCell ref="AY4:BC4"/>
    <mergeCell ref="AQ4:AT4"/>
    <mergeCell ref="C4:G4"/>
    <mergeCell ref="AL4:AP4"/>
    <mergeCell ref="AH4:AK4"/>
    <mergeCell ref="AD4:AG4"/>
    <mergeCell ref="Q4:T4"/>
  </mergeCells>
  <printOptions gridLines="1" horizontalCentered="1"/>
  <pageMargins left="0" right="0" top="0.3937007874015748" bottom="0.5118110236220472" header="0.31496062992125984" footer="0.1968503937007874"/>
  <pageSetup fitToHeight="2" horizontalDpi="600" verticalDpi="600" orientation="landscape" paperSize="9" scale="75" r:id="rId1"/>
  <headerFooter alignWithMargins="0">
    <oddFooter>&amp;LAdministration&amp;R&amp;D  Page  &amp;P</oddFooter>
  </headerFooter>
</worksheet>
</file>

<file path=xl/worksheets/sheet6.xml><?xml version="1.0" encoding="utf-8"?>
<worksheet xmlns="http://schemas.openxmlformats.org/spreadsheetml/2006/main" xmlns:r="http://schemas.openxmlformats.org/officeDocument/2006/relationships">
  <dimension ref="A1:BR92"/>
  <sheetViews>
    <sheetView workbookViewId="0" topLeftCell="A1">
      <pane xSplit="14" ySplit="5" topLeftCell="BI46" activePane="bottomRight" state="frozen"/>
      <selection pane="topLeft" activeCell="A1" sqref="A1"/>
      <selection pane="topRight" activeCell="O1" sqref="O1"/>
      <selection pane="bottomLeft" activeCell="A8" sqref="A8"/>
      <selection pane="bottomRight" activeCell="BP1" sqref="BP1:BP16384"/>
    </sheetView>
  </sheetViews>
  <sheetFormatPr defaultColWidth="9.140625" defaultRowHeight="12.75"/>
  <cols>
    <col min="1" max="1" width="7.7109375" style="38" customWidth="1"/>
    <col min="2" max="2" width="62.7109375" style="3" customWidth="1"/>
    <col min="3" max="3" width="0.13671875" style="85" hidden="1" customWidth="1"/>
    <col min="4" max="10" width="1.7109375" style="85" hidden="1" customWidth="1"/>
    <col min="11" max="11" width="0.13671875" style="85" hidden="1" customWidth="1"/>
    <col min="12" max="13" width="1.7109375" style="0" hidden="1" customWidth="1"/>
    <col min="14" max="14" width="0.13671875" style="0" hidden="1" customWidth="1"/>
    <col min="15" max="15" width="37.140625" style="0" hidden="1" customWidth="1"/>
    <col min="16" max="16" width="0.2890625" style="0" hidden="1" customWidth="1"/>
    <col min="17" max="38" width="1.7109375" style="0" hidden="1" customWidth="1"/>
    <col min="39" max="39" width="0.13671875" style="0" hidden="1" customWidth="1"/>
    <col min="40" max="52" width="1.7109375" style="0" hidden="1" customWidth="1"/>
    <col min="53" max="53" width="1.57421875" style="0" hidden="1" customWidth="1"/>
    <col min="54" max="54" width="1.28515625" style="0" hidden="1" customWidth="1"/>
    <col min="55" max="55" width="0.13671875" style="0" hidden="1" customWidth="1"/>
    <col min="56" max="56" width="11.8515625" style="76" hidden="1" customWidth="1"/>
    <col min="57" max="57" width="14.7109375" style="41" hidden="1" customWidth="1"/>
    <col min="58" max="58" width="11.140625" style="41" hidden="1" customWidth="1"/>
    <col min="59" max="59" width="17.57421875" style="41" hidden="1" customWidth="1"/>
    <col min="60" max="60" width="0.13671875" style="0" hidden="1" customWidth="1"/>
    <col min="61" max="61" width="15.28125" style="57" customWidth="1"/>
    <col min="62" max="62" width="16.421875" style="0" customWidth="1"/>
    <col min="63" max="63" width="5.57421875" style="0" hidden="1" customWidth="1"/>
    <col min="64" max="64" width="5.140625" style="0" hidden="1" customWidth="1"/>
    <col min="65" max="65" width="5.28125" style="0" hidden="1" customWidth="1"/>
    <col min="66" max="66" width="10.7109375" style="76" hidden="1" customWidth="1"/>
    <col min="67" max="67" width="13.57421875" style="76" customWidth="1"/>
    <col min="68" max="68" width="15.8515625" style="0" customWidth="1"/>
    <col min="69" max="69" width="0.13671875" style="0" customWidth="1"/>
    <col min="70" max="70" width="15.8515625" style="0" hidden="1" customWidth="1"/>
  </cols>
  <sheetData>
    <row r="1" spans="2:55" ht="15.75">
      <c r="B1" s="209" t="s">
        <v>558</v>
      </c>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row>
    <row r="2" spans="1:55" ht="15.75">
      <c r="A2" s="43">
        <v>1</v>
      </c>
      <c r="B2" s="39" t="s">
        <v>559</v>
      </c>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row>
    <row r="3" spans="2:55" ht="1.5" customHeight="1" thickBot="1">
      <c r="B3" s="45" t="s">
        <v>560</v>
      </c>
      <c r="C3" s="257">
        <v>2003</v>
      </c>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row>
    <row r="4" spans="1:70" s="50" customFormat="1" ht="39.75" customHeight="1">
      <c r="A4" s="45"/>
      <c r="B4" s="266" t="s">
        <v>606</v>
      </c>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42"/>
      <c r="BA4" s="242"/>
      <c r="BB4" s="242"/>
      <c r="BC4" s="242"/>
      <c r="BD4" s="50" t="s">
        <v>574</v>
      </c>
      <c r="BE4" s="51" t="s">
        <v>575</v>
      </c>
      <c r="BF4" s="51" t="s">
        <v>576</v>
      </c>
      <c r="BG4" s="51" t="s">
        <v>577</v>
      </c>
      <c r="BH4" s="52" t="s">
        <v>578</v>
      </c>
      <c r="BI4" s="51" t="s">
        <v>247</v>
      </c>
      <c r="BJ4" s="50" t="s">
        <v>248</v>
      </c>
      <c r="BK4" s="50" t="s">
        <v>249</v>
      </c>
      <c r="BL4" s="50" t="s">
        <v>250</v>
      </c>
      <c r="BM4" s="50" t="s">
        <v>251</v>
      </c>
      <c r="BN4" s="50" t="s">
        <v>252</v>
      </c>
      <c r="BO4" s="50" t="s">
        <v>541</v>
      </c>
      <c r="BP4" s="50" t="s">
        <v>542</v>
      </c>
      <c r="BQ4" s="50" t="s">
        <v>253</v>
      </c>
      <c r="BR4" s="50" t="s">
        <v>254</v>
      </c>
    </row>
    <row r="5" spans="2:61" ht="0.75" customHeight="1">
      <c r="B5" s="263" t="s">
        <v>255</v>
      </c>
      <c r="C5" s="263"/>
      <c r="D5" s="263"/>
      <c r="E5" s="263"/>
      <c r="F5" s="263"/>
      <c r="G5" s="263"/>
      <c r="H5" s="263"/>
      <c r="I5" s="263"/>
      <c r="J5" s="263"/>
      <c r="K5" s="26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08"/>
      <c r="BA5" s="208"/>
      <c r="BB5" s="208"/>
      <c r="BC5" s="208"/>
      <c r="BD5" s="42"/>
      <c r="BE5" s="61" t="s">
        <v>256</v>
      </c>
      <c r="BF5" s="61" t="s">
        <v>257</v>
      </c>
      <c r="BG5" s="61" t="s">
        <v>258</v>
      </c>
      <c r="BH5" s="4"/>
      <c r="BI5" s="41"/>
    </row>
    <row r="6" spans="1:61" ht="12.75">
      <c r="A6" s="156"/>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8"/>
      <c r="BA6" s="158"/>
      <c r="BB6" s="158"/>
      <c r="BC6" s="158"/>
      <c r="BD6" s="157"/>
      <c r="BE6" s="159"/>
      <c r="BF6" s="159"/>
      <c r="BG6" s="159"/>
      <c r="BH6" s="160"/>
      <c r="BI6" s="159"/>
    </row>
    <row r="7" spans="1:62" ht="12.75">
      <c r="A7" s="156"/>
      <c r="B7" s="161" t="s">
        <v>259</v>
      </c>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8"/>
      <c r="BA7" s="158"/>
      <c r="BB7" s="158"/>
      <c r="BC7" s="158"/>
      <c r="BD7" s="157"/>
      <c r="BE7" s="159"/>
      <c r="BF7" s="159"/>
      <c r="BG7" s="159"/>
      <c r="BH7" s="160"/>
      <c r="BI7" s="159" t="s">
        <v>260</v>
      </c>
      <c r="BJ7" s="155" t="s">
        <v>261</v>
      </c>
    </row>
    <row r="8" spans="1:67" ht="12.75">
      <c r="A8" s="156"/>
      <c r="B8" s="161"/>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8"/>
      <c r="BA8" s="158"/>
      <c r="BB8" s="158"/>
      <c r="BC8" s="158"/>
      <c r="BD8" s="157"/>
      <c r="BE8" s="159"/>
      <c r="BF8" s="159"/>
      <c r="BG8" s="159"/>
      <c r="BH8" s="160"/>
      <c r="BI8" s="159"/>
      <c r="BJ8" t="s">
        <v>262</v>
      </c>
      <c r="BK8" s="155">
        <f>SUM(BK10:BK16)</f>
        <v>78</v>
      </c>
      <c r="BL8" s="155" t="s">
        <v>545</v>
      </c>
      <c r="BN8" s="162">
        <v>120000</v>
      </c>
      <c r="BO8" s="163">
        <f>BN8*BK8%*1.13</f>
        <v>105767.99999999999</v>
      </c>
    </row>
    <row r="9" spans="1:67" ht="12.75">
      <c r="A9" s="156"/>
      <c r="B9" s="161"/>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8"/>
      <c r="BA9" s="158"/>
      <c r="BB9" s="158"/>
      <c r="BC9" s="158"/>
      <c r="BD9" s="157"/>
      <c r="BE9" s="159"/>
      <c r="BF9" s="159"/>
      <c r="BG9" s="159"/>
      <c r="BH9" s="160"/>
      <c r="BI9" s="159"/>
      <c r="BJ9" t="s">
        <v>263</v>
      </c>
      <c r="BL9" s="164">
        <f>SUM(BL10:BL16)</f>
        <v>48</v>
      </c>
      <c r="BN9" s="162">
        <v>60000</v>
      </c>
      <c r="BO9" s="163">
        <f>BN9*BL9%*1.13</f>
        <v>32543.999999999996</v>
      </c>
    </row>
    <row r="10" spans="1:67" ht="24" customHeight="1">
      <c r="A10" s="73" t="s">
        <v>610</v>
      </c>
      <c r="B10" s="41" t="s">
        <v>611</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7" t="s">
        <v>264</v>
      </c>
      <c r="BF10" s="77"/>
      <c r="BG10" s="77" t="s">
        <v>265</v>
      </c>
      <c r="BH10" s="82"/>
      <c r="BI10" s="95" t="s">
        <v>266</v>
      </c>
      <c r="BJ10" t="s">
        <v>545</v>
      </c>
      <c r="BK10" t="s">
        <v>545</v>
      </c>
      <c r="BL10" s="165" t="s">
        <v>545</v>
      </c>
      <c r="BM10" t="s">
        <v>545</v>
      </c>
      <c r="BO10" s="162"/>
    </row>
    <row r="11" spans="1:68" ht="14.25" customHeight="1">
      <c r="A11" s="73"/>
      <c r="B11" s="41" t="s">
        <v>267</v>
      </c>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7"/>
      <c r="BF11" s="77"/>
      <c r="BG11" s="77"/>
      <c r="BH11" s="82"/>
      <c r="BI11" s="95"/>
      <c r="BJ11" t="s">
        <v>268</v>
      </c>
      <c r="BK11">
        <v>24</v>
      </c>
      <c r="BL11" s="165">
        <v>16</v>
      </c>
      <c r="BM11">
        <v>2</v>
      </c>
      <c r="BN11" s="162">
        <v>50000</v>
      </c>
      <c r="BO11" s="162"/>
      <c r="BP11" s="163">
        <f>BM11*BN11*1.13</f>
        <v>112999.99999999999</v>
      </c>
    </row>
    <row r="12" spans="1:68" ht="12" customHeight="1">
      <c r="A12" s="73"/>
      <c r="B12" s="41" t="s">
        <v>269</v>
      </c>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7"/>
      <c r="BF12" s="77"/>
      <c r="BG12" s="77"/>
      <c r="BH12" s="82"/>
      <c r="BI12" s="95"/>
      <c r="BJ12" t="s">
        <v>270</v>
      </c>
      <c r="BK12">
        <v>12</v>
      </c>
      <c r="BL12" s="165">
        <v>4</v>
      </c>
      <c r="BM12">
        <v>10</v>
      </c>
      <c r="BN12" s="162">
        <v>1000</v>
      </c>
      <c r="BO12" s="162"/>
      <c r="BP12" s="163">
        <f>BM12*BN12*1.13</f>
        <v>11299.999999999998</v>
      </c>
    </row>
    <row r="13" spans="1:68" ht="12.75" customHeight="1">
      <c r="A13" s="73"/>
      <c r="B13" s="41" t="s">
        <v>271</v>
      </c>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7"/>
      <c r="BF13" s="77"/>
      <c r="BG13" s="77"/>
      <c r="BH13" s="82"/>
      <c r="BI13" s="95"/>
      <c r="BJ13" t="s">
        <v>270</v>
      </c>
      <c r="BK13">
        <v>6</v>
      </c>
      <c r="BL13" s="165">
        <v>2</v>
      </c>
      <c r="BM13">
        <v>4</v>
      </c>
      <c r="BN13" s="162">
        <v>1000</v>
      </c>
      <c r="BO13" s="162"/>
      <c r="BP13" s="163">
        <f>BM13*BN13*1.13</f>
        <v>4520</v>
      </c>
    </row>
    <row r="14" spans="1:68" ht="24" customHeight="1">
      <c r="A14" s="73" t="s">
        <v>614</v>
      </c>
      <c r="B14" s="77" t="s">
        <v>272</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1" t="s">
        <v>273</v>
      </c>
      <c r="BF14" s="77"/>
      <c r="BG14" s="77" t="s">
        <v>274</v>
      </c>
      <c r="BH14" s="82"/>
      <c r="BI14" s="95" t="s">
        <v>275</v>
      </c>
      <c r="BJ14" s="76" t="s">
        <v>261</v>
      </c>
      <c r="BK14">
        <v>12</v>
      </c>
      <c r="BL14" s="165">
        <v>2</v>
      </c>
      <c r="BM14" t="s">
        <v>545</v>
      </c>
      <c r="BN14" s="166" t="s">
        <v>545</v>
      </c>
      <c r="BO14" s="167"/>
      <c r="BP14" s="165" t="s">
        <v>545</v>
      </c>
    </row>
    <row r="15" spans="1:68" ht="12.75" customHeight="1">
      <c r="A15" s="73"/>
      <c r="B15" s="77" t="s">
        <v>276</v>
      </c>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1"/>
      <c r="BF15" s="77"/>
      <c r="BG15" s="77"/>
      <c r="BH15" s="82"/>
      <c r="BI15" s="95"/>
      <c r="BJ15" t="s">
        <v>277</v>
      </c>
      <c r="BL15" s="165"/>
      <c r="BM15">
        <v>1</v>
      </c>
      <c r="BN15" s="162">
        <v>250000</v>
      </c>
      <c r="BP15" s="163">
        <f>BM15*BN15*1.13</f>
        <v>282500</v>
      </c>
    </row>
    <row r="16" spans="1:68" ht="25.5" customHeight="1">
      <c r="A16" s="77" t="s">
        <v>617</v>
      </c>
      <c r="B16" s="79" t="s">
        <v>278</v>
      </c>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1" t="s">
        <v>279</v>
      </c>
      <c r="BF16" s="77"/>
      <c r="BG16" s="77" t="s">
        <v>280</v>
      </c>
      <c r="BH16" s="82"/>
      <c r="BI16" s="95" t="s">
        <v>266</v>
      </c>
      <c r="BJ16" t="s">
        <v>261</v>
      </c>
      <c r="BK16">
        <v>24</v>
      </c>
      <c r="BL16" s="165">
        <v>24</v>
      </c>
      <c r="BM16" t="s">
        <v>545</v>
      </c>
      <c r="BO16" s="162"/>
      <c r="BP16" s="165" t="s">
        <v>545</v>
      </c>
    </row>
    <row r="17" spans="1:68" ht="16.5" customHeight="1">
      <c r="A17" s="77"/>
      <c r="B17" s="79" t="s">
        <v>281</v>
      </c>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1"/>
      <c r="BF17" s="77"/>
      <c r="BG17" s="77"/>
      <c r="BH17" s="82"/>
      <c r="BI17" s="95"/>
      <c r="BJ17" t="s">
        <v>268</v>
      </c>
      <c r="BL17" s="165"/>
      <c r="BM17">
        <v>1</v>
      </c>
      <c r="BN17" s="162">
        <v>500000</v>
      </c>
      <c r="BO17" s="162"/>
      <c r="BP17" s="163">
        <f>BM17*BN17*1.13</f>
        <v>565000</v>
      </c>
    </row>
    <row r="18" spans="1:68" ht="12.75">
      <c r="A18" s="77"/>
      <c r="B18" s="168" t="s">
        <v>282</v>
      </c>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1"/>
      <c r="BF18" s="77"/>
      <c r="BG18" s="77"/>
      <c r="BH18" s="82"/>
      <c r="BI18" s="95"/>
      <c r="BL18" s="169"/>
      <c r="BO18" s="170">
        <f>SUM(BO8:BO17)</f>
        <v>138311.99999999997</v>
      </c>
      <c r="BP18" s="164">
        <f>SUM(BP11:BP17)</f>
        <v>976320</v>
      </c>
    </row>
    <row r="19" spans="1:64" ht="12" customHeight="1">
      <c r="A19" s="77"/>
      <c r="B19" s="79"/>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1"/>
      <c r="BF19" s="77"/>
      <c r="BG19" s="77"/>
      <c r="BH19" s="82"/>
      <c r="BI19" s="95"/>
      <c r="BL19" s="163"/>
    </row>
    <row r="20" spans="1:62" ht="14.25" customHeight="1">
      <c r="A20" s="68"/>
      <c r="B20" s="210" t="s">
        <v>619</v>
      </c>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83"/>
      <c r="BE20" s="71" t="s">
        <v>283</v>
      </c>
      <c r="BF20" s="77" t="s">
        <v>621</v>
      </c>
      <c r="BG20" s="77" t="s">
        <v>590</v>
      </c>
      <c r="BH20" s="77"/>
      <c r="BI20" s="131" t="s">
        <v>284</v>
      </c>
      <c r="BJ20" s="155" t="s">
        <v>261</v>
      </c>
    </row>
    <row r="21" spans="1:67" ht="14.25" customHeight="1">
      <c r="A21" s="68"/>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83"/>
      <c r="BE21" s="71"/>
      <c r="BF21" s="77"/>
      <c r="BG21" s="77"/>
      <c r="BH21" s="77"/>
      <c r="BI21" s="131"/>
      <c r="BJ21" t="s">
        <v>262</v>
      </c>
      <c r="BK21" s="155">
        <f>SUM(BK23:BK27)</f>
        <v>40</v>
      </c>
      <c r="BN21" s="162">
        <v>120000</v>
      </c>
      <c r="BO21" s="163">
        <f>BN21*BK21%*1.13</f>
        <v>54239.99999999999</v>
      </c>
    </row>
    <row r="22" spans="1:67" ht="14.25" customHeight="1">
      <c r="A22" s="68"/>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83"/>
      <c r="BE22" s="71"/>
      <c r="BF22" s="77"/>
      <c r="BG22" s="77"/>
      <c r="BH22" s="77"/>
      <c r="BI22" s="131"/>
      <c r="BJ22" t="s">
        <v>263</v>
      </c>
      <c r="BL22" s="155">
        <f>SUM(BL25:BL29)</f>
        <v>14</v>
      </c>
      <c r="BN22" s="162">
        <v>60000</v>
      </c>
      <c r="BO22" s="163">
        <f>BN22*BL22%*1.13</f>
        <v>9492</v>
      </c>
    </row>
    <row r="23" spans="1:67" ht="15.75" customHeight="1">
      <c r="A23" s="68" t="s">
        <v>622</v>
      </c>
      <c r="B23" s="82" t="s">
        <v>623</v>
      </c>
      <c r="C23" s="83" t="s">
        <v>624</v>
      </c>
      <c r="D23" s="83"/>
      <c r="E23" s="83"/>
      <c r="F23" s="83"/>
      <c r="G23" s="83"/>
      <c r="H23" s="83"/>
      <c r="I23" s="83"/>
      <c r="J23" s="83"/>
      <c r="K23" s="83"/>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83"/>
      <c r="BE23" s="77"/>
      <c r="BF23" s="77"/>
      <c r="BG23" s="77"/>
      <c r="BH23" s="77"/>
      <c r="BI23" s="95" t="s">
        <v>285</v>
      </c>
      <c r="BJ23" s="41" t="s">
        <v>261</v>
      </c>
      <c r="BK23">
        <v>12</v>
      </c>
      <c r="BL23" s="171">
        <v>2</v>
      </c>
      <c r="BO23" s="167"/>
    </row>
    <row r="24" spans="1:68" ht="12.75">
      <c r="A24" s="68"/>
      <c r="B24" s="82" t="s">
        <v>286</v>
      </c>
      <c r="C24" s="83"/>
      <c r="D24" s="83"/>
      <c r="E24" s="83"/>
      <c r="F24" s="83"/>
      <c r="G24" s="83"/>
      <c r="H24" s="83"/>
      <c r="I24" s="83"/>
      <c r="J24" s="83"/>
      <c r="K24" s="83"/>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83"/>
      <c r="BE24" s="77"/>
      <c r="BF24" s="77"/>
      <c r="BG24" s="77"/>
      <c r="BH24" s="77"/>
      <c r="BI24" s="95"/>
      <c r="BJ24" s="41" t="s">
        <v>287</v>
      </c>
      <c r="BL24" s="171"/>
      <c r="BM24">
        <v>4</v>
      </c>
      <c r="BN24" s="167">
        <v>2500</v>
      </c>
      <c r="BO24" s="167"/>
      <c r="BP24" s="163">
        <f>BM24*BN24*1.13</f>
        <v>11299.999999999998</v>
      </c>
    </row>
    <row r="25" spans="1:68" ht="15" customHeight="1">
      <c r="A25" s="68" t="s">
        <v>626</v>
      </c>
      <c r="B25" s="82" t="s">
        <v>627</v>
      </c>
      <c r="C25" s="83"/>
      <c r="D25" s="83"/>
      <c r="E25" s="83"/>
      <c r="F25" s="83"/>
      <c r="G25" s="83"/>
      <c r="H25" s="83"/>
      <c r="I25" s="83"/>
      <c r="J25" s="83"/>
      <c r="K25" s="83"/>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83">
        <v>5.3</v>
      </c>
      <c r="BE25" s="77"/>
      <c r="BF25" s="77"/>
      <c r="BG25" s="77"/>
      <c r="BH25" s="77"/>
      <c r="BI25" s="95" t="s">
        <v>288</v>
      </c>
      <c r="BJ25" s="41" t="s">
        <v>261</v>
      </c>
      <c r="BK25">
        <v>16</v>
      </c>
      <c r="BL25" s="171">
        <v>8</v>
      </c>
      <c r="BN25" s="162" t="s">
        <v>545</v>
      </c>
      <c r="BO25" s="162"/>
      <c r="BP25" s="165" t="s">
        <v>545</v>
      </c>
    </row>
    <row r="26" spans="1:68" ht="12.75">
      <c r="A26" s="68"/>
      <c r="B26" s="82" t="s">
        <v>289</v>
      </c>
      <c r="C26" s="83"/>
      <c r="D26" s="83"/>
      <c r="E26" s="83"/>
      <c r="F26" s="83"/>
      <c r="G26" s="83"/>
      <c r="H26" s="83"/>
      <c r="I26" s="83"/>
      <c r="J26" s="83"/>
      <c r="K26" s="83"/>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83"/>
      <c r="BE26" s="77"/>
      <c r="BF26" s="77"/>
      <c r="BG26" s="77"/>
      <c r="BH26" s="77"/>
      <c r="BI26" s="95"/>
      <c r="BJ26" s="41" t="s">
        <v>290</v>
      </c>
      <c r="BL26" s="171"/>
      <c r="BM26">
        <v>4</v>
      </c>
      <c r="BN26" s="162">
        <v>50000</v>
      </c>
      <c r="BO26" s="162"/>
      <c r="BP26" s="163">
        <f>BM26*BN26*1.13</f>
        <v>225999.99999999997</v>
      </c>
    </row>
    <row r="27" spans="1:67" ht="14.25" customHeight="1">
      <c r="A27" s="68" t="s">
        <v>630</v>
      </c>
      <c r="B27" s="82" t="s">
        <v>631</v>
      </c>
      <c r="C27" s="83"/>
      <c r="D27" s="83"/>
      <c r="E27" s="83"/>
      <c r="F27" s="83"/>
      <c r="G27" s="83"/>
      <c r="H27" s="83"/>
      <c r="I27" s="83"/>
      <c r="J27" s="83"/>
      <c r="K27" s="83"/>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83">
        <v>5.3</v>
      </c>
      <c r="BE27" s="77"/>
      <c r="BF27" s="77"/>
      <c r="BG27" s="77"/>
      <c r="BH27" s="77"/>
      <c r="BI27" s="95" t="s">
        <v>291</v>
      </c>
      <c r="BJ27" s="76" t="s">
        <v>261</v>
      </c>
      <c r="BK27">
        <v>12</v>
      </c>
      <c r="BL27" s="171">
        <v>6</v>
      </c>
      <c r="BO27" s="162"/>
    </row>
    <row r="28" spans="1:68" ht="14.25" customHeight="1">
      <c r="A28" s="68"/>
      <c r="B28" s="82" t="s">
        <v>292</v>
      </c>
      <c r="C28" s="83"/>
      <c r="D28" s="83"/>
      <c r="E28" s="83"/>
      <c r="F28" s="83"/>
      <c r="G28" s="83"/>
      <c r="H28" s="83"/>
      <c r="I28" s="83"/>
      <c r="J28" s="83"/>
      <c r="K28" s="83"/>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83"/>
      <c r="BE28" s="77"/>
      <c r="BF28" s="77"/>
      <c r="BG28" s="77"/>
      <c r="BH28" s="77"/>
      <c r="BI28" s="95"/>
      <c r="BJ28" s="76" t="s">
        <v>287</v>
      </c>
      <c r="BL28" s="171"/>
      <c r="BM28">
        <v>4</v>
      </c>
      <c r="BN28" s="162">
        <v>2500</v>
      </c>
      <c r="BO28" s="162"/>
      <c r="BP28" s="163">
        <f>BM28*BN28*1.13</f>
        <v>11299.999999999998</v>
      </c>
    </row>
    <row r="29" spans="1:68" ht="12.75">
      <c r="A29" s="68"/>
      <c r="B29" s="84" t="s">
        <v>282</v>
      </c>
      <c r="C29" s="83"/>
      <c r="D29" s="83"/>
      <c r="E29" s="83"/>
      <c r="F29" s="83"/>
      <c r="G29" s="83"/>
      <c r="H29" s="83"/>
      <c r="I29" s="83"/>
      <c r="J29" s="83"/>
      <c r="K29" s="83"/>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83"/>
      <c r="BE29" s="77"/>
      <c r="BF29" s="77"/>
      <c r="BG29" s="77"/>
      <c r="BH29" s="77"/>
      <c r="BI29" s="95"/>
      <c r="BL29" s="172" t="s">
        <v>545</v>
      </c>
      <c r="BO29" s="170">
        <f>SUM(BO21:BO28)</f>
        <v>63731.99999999999</v>
      </c>
      <c r="BP29" s="164">
        <f>SUM(BP23:BP28)</f>
        <v>248599.99999999997</v>
      </c>
    </row>
    <row r="30" spans="60:64" ht="13.5" customHeight="1">
      <c r="BH30" s="87"/>
      <c r="BI30" s="60"/>
      <c r="BL30" s="173" t="s">
        <v>545</v>
      </c>
    </row>
    <row r="31" spans="2:62" ht="24.75" customHeight="1">
      <c r="B31" s="178" t="s">
        <v>632</v>
      </c>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E31" s="51" t="s">
        <v>293</v>
      </c>
      <c r="BF31" s="51" t="s">
        <v>634</v>
      </c>
      <c r="BG31" s="51" t="s">
        <v>590</v>
      </c>
      <c r="BH31" s="87" t="s">
        <v>635</v>
      </c>
      <c r="BI31" s="51" t="s">
        <v>284</v>
      </c>
      <c r="BJ31" s="155" t="s">
        <v>261</v>
      </c>
    </row>
    <row r="32" spans="2:67" ht="14.25" customHeight="1">
      <c r="B32" s="141"/>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E32" s="51"/>
      <c r="BF32" s="51"/>
      <c r="BG32" s="51"/>
      <c r="BH32" s="87"/>
      <c r="BI32" s="51"/>
      <c r="BJ32" t="s">
        <v>262</v>
      </c>
      <c r="BK32" s="155">
        <f>SUM(BK34:BK38)</f>
        <v>44</v>
      </c>
      <c r="BN32" s="162">
        <v>120000</v>
      </c>
      <c r="BO32" s="163">
        <f>BN32*BK32%*1.13</f>
        <v>59663.99999999999</v>
      </c>
    </row>
    <row r="33" spans="2:67" ht="14.25" customHeight="1">
      <c r="B33" s="141"/>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E33" s="51"/>
      <c r="BF33" s="51"/>
      <c r="BG33" s="51"/>
      <c r="BH33" s="87"/>
      <c r="BI33" s="51"/>
      <c r="BJ33" t="s">
        <v>263</v>
      </c>
      <c r="BL33" s="155">
        <f>SUM(BL36:BL38)</f>
        <v>8</v>
      </c>
      <c r="BN33" s="162">
        <v>60000</v>
      </c>
      <c r="BO33" s="163">
        <f>BN33*BL33%*1.13</f>
        <v>5423.999999999999</v>
      </c>
    </row>
    <row r="34" spans="1:68" s="42" customFormat="1" ht="12.75">
      <c r="A34" s="38" t="s">
        <v>636</v>
      </c>
      <c r="B34" s="3" t="s">
        <v>637</v>
      </c>
      <c r="C34" s="85"/>
      <c r="D34" s="85"/>
      <c r="E34" s="85"/>
      <c r="F34" s="85"/>
      <c r="G34" s="85"/>
      <c r="H34" s="85"/>
      <c r="I34" s="85"/>
      <c r="J34" s="85"/>
      <c r="K34" s="85"/>
      <c r="L34" s="83"/>
      <c r="BD34" s="76"/>
      <c r="BE34" s="41"/>
      <c r="BF34" s="41"/>
      <c r="BG34" s="41"/>
      <c r="BH34" s="87"/>
      <c r="BI34" s="60" t="s">
        <v>350</v>
      </c>
      <c r="BJ34" s="42" t="s">
        <v>261</v>
      </c>
      <c r="BK34" s="42">
        <v>4</v>
      </c>
      <c r="BL34" s="174">
        <v>2</v>
      </c>
      <c r="BM34" s="42" t="s">
        <v>545</v>
      </c>
      <c r="BN34" s="162" t="s">
        <v>545</v>
      </c>
      <c r="BO34" s="162"/>
      <c r="BP34" s="165" t="s">
        <v>545</v>
      </c>
    </row>
    <row r="35" spans="1:68" s="42" customFormat="1" ht="12.75">
      <c r="A35" s="38"/>
      <c r="B35" s="3" t="s">
        <v>294</v>
      </c>
      <c r="C35" s="85"/>
      <c r="D35" s="85"/>
      <c r="E35" s="85"/>
      <c r="F35" s="85"/>
      <c r="G35" s="85"/>
      <c r="H35" s="85"/>
      <c r="I35" s="85"/>
      <c r="J35" s="85"/>
      <c r="K35" s="85"/>
      <c r="L35" s="83"/>
      <c r="BD35" s="76"/>
      <c r="BE35" s="41"/>
      <c r="BF35" s="41"/>
      <c r="BG35" s="41"/>
      <c r="BH35" s="87"/>
      <c r="BI35" s="60"/>
      <c r="BJ35" s="42" t="s">
        <v>287</v>
      </c>
      <c r="BL35" s="174"/>
      <c r="BM35" s="42">
        <v>2</v>
      </c>
      <c r="BN35" s="162">
        <v>2500</v>
      </c>
      <c r="BO35" s="162"/>
      <c r="BP35" s="163">
        <f>BM35*BN35*1.13</f>
        <v>5649.999999999999</v>
      </c>
    </row>
    <row r="36" spans="1:68" ht="25.5">
      <c r="A36" s="38" t="s">
        <v>639</v>
      </c>
      <c r="B36" s="3" t="s">
        <v>640</v>
      </c>
      <c r="BH36" s="87"/>
      <c r="BI36" s="60" t="s">
        <v>295</v>
      </c>
      <c r="BJ36" t="s">
        <v>261</v>
      </c>
      <c r="BK36">
        <v>20</v>
      </c>
      <c r="BL36" s="171">
        <v>4</v>
      </c>
      <c r="BM36" t="s">
        <v>545</v>
      </c>
      <c r="BN36" s="162" t="s">
        <v>545</v>
      </c>
      <c r="BO36" s="162"/>
      <c r="BP36" s="165" t="s">
        <v>545</v>
      </c>
    </row>
    <row r="37" spans="2:68" ht="12.75">
      <c r="B37" s="3" t="s">
        <v>296</v>
      </c>
      <c r="BH37" s="87"/>
      <c r="BI37" s="60"/>
      <c r="BJ37" t="s">
        <v>297</v>
      </c>
      <c r="BL37" s="171"/>
      <c r="BM37">
        <v>10</v>
      </c>
      <c r="BN37" s="162">
        <v>5000</v>
      </c>
      <c r="BO37" s="162"/>
      <c r="BP37" s="163">
        <f>BM37*BN37*1.13</f>
        <v>56499.99999999999</v>
      </c>
    </row>
    <row r="38" spans="1:68" ht="12.75">
      <c r="A38" s="38" t="s">
        <v>641</v>
      </c>
      <c r="B38" s="3" t="s">
        <v>642</v>
      </c>
      <c r="BD38" s="175">
        <v>5.3</v>
      </c>
      <c r="BH38" s="87"/>
      <c r="BI38" s="60" t="s">
        <v>298</v>
      </c>
      <c r="BJ38" t="s">
        <v>261</v>
      </c>
      <c r="BK38">
        <v>20</v>
      </c>
      <c r="BL38" s="171">
        <v>4</v>
      </c>
      <c r="BM38" t="s">
        <v>545</v>
      </c>
      <c r="BN38" s="162" t="s">
        <v>545</v>
      </c>
      <c r="BO38" s="162"/>
      <c r="BP38" s="165" t="s">
        <v>545</v>
      </c>
    </row>
    <row r="39" spans="2:68" ht="12.75">
      <c r="B39" s="3" t="s">
        <v>294</v>
      </c>
      <c r="BD39" s="175"/>
      <c r="BH39" s="87"/>
      <c r="BI39" s="60"/>
      <c r="BJ39" t="s">
        <v>287</v>
      </c>
      <c r="BL39" s="171"/>
      <c r="BM39">
        <v>10</v>
      </c>
      <c r="BN39" s="162">
        <v>2500</v>
      </c>
      <c r="BO39" s="162"/>
      <c r="BP39" s="163">
        <f>BM39*BN39*1.13</f>
        <v>28249.999999999996</v>
      </c>
    </row>
    <row r="40" spans="2:68" ht="12.75">
      <c r="B40" s="33" t="s">
        <v>282</v>
      </c>
      <c r="BH40" s="87"/>
      <c r="BI40" s="60"/>
      <c r="BL40" s="169" t="s">
        <v>545</v>
      </c>
      <c r="BO40" s="170">
        <f>SUM(BO32:BO39)</f>
        <v>65087.99999999999</v>
      </c>
      <c r="BP40" s="164">
        <f>SUM(BP34:BP39)</f>
        <v>90399.99999999999</v>
      </c>
    </row>
    <row r="41" spans="60:64" ht="12.75">
      <c r="BH41" s="87"/>
      <c r="BI41" s="60"/>
      <c r="BL41" s="176"/>
    </row>
    <row r="42" spans="2:62" ht="27" customHeight="1">
      <c r="B42" s="178" t="s">
        <v>643</v>
      </c>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E42" s="51" t="s">
        <v>299</v>
      </c>
      <c r="BF42" s="51" t="s">
        <v>645</v>
      </c>
      <c r="BG42" s="51" t="s">
        <v>590</v>
      </c>
      <c r="BH42" s="87" t="s">
        <v>646</v>
      </c>
      <c r="BI42" s="51" t="s">
        <v>300</v>
      </c>
      <c r="BJ42" s="155" t="s">
        <v>261</v>
      </c>
    </row>
    <row r="43" spans="2:67" ht="12.75" customHeight="1">
      <c r="B43" s="141"/>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E43" s="51"/>
      <c r="BF43" s="51"/>
      <c r="BG43" s="51"/>
      <c r="BH43" s="87"/>
      <c r="BI43" s="60"/>
      <c r="BJ43" t="s">
        <v>262</v>
      </c>
      <c r="BK43" s="155">
        <f>SUM(BK45:BK49)</f>
        <v>34</v>
      </c>
      <c r="BN43" s="162">
        <v>120000</v>
      </c>
      <c r="BO43" s="163">
        <f>BN43*BK43%*1.13</f>
        <v>46103.99999999999</v>
      </c>
    </row>
    <row r="44" spans="2:67" ht="12.75" customHeight="1">
      <c r="B44" s="141"/>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E44" s="51"/>
      <c r="BF44" s="51"/>
      <c r="BG44" s="51"/>
      <c r="BH44" s="87"/>
      <c r="BI44" s="60"/>
      <c r="BJ44" t="s">
        <v>263</v>
      </c>
      <c r="BL44" s="164">
        <f>SUM(BL45:BL49)</f>
        <v>8</v>
      </c>
      <c r="BN44" s="162">
        <v>60000</v>
      </c>
      <c r="BO44" s="163">
        <f>BN44*BL44%*1.13</f>
        <v>5423.999999999999</v>
      </c>
    </row>
    <row r="45" spans="1:68" s="42" customFormat="1" ht="12.75">
      <c r="A45" s="38" t="s">
        <v>647</v>
      </c>
      <c r="B45" s="140" t="s">
        <v>648</v>
      </c>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51"/>
      <c r="BF45" s="51"/>
      <c r="BG45" s="51"/>
      <c r="BH45" s="87"/>
      <c r="BI45" s="60" t="s">
        <v>351</v>
      </c>
      <c r="BJ45" s="42" t="s">
        <v>261</v>
      </c>
      <c r="BK45" s="42">
        <v>8</v>
      </c>
      <c r="BL45" s="180">
        <v>2</v>
      </c>
      <c r="BM45" s="42" t="s">
        <v>545</v>
      </c>
      <c r="BN45" s="162" t="s">
        <v>545</v>
      </c>
      <c r="BO45" s="162"/>
      <c r="BP45" s="165" t="s">
        <v>545</v>
      </c>
    </row>
    <row r="46" spans="1:68" s="42" customFormat="1" ht="12.75">
      <c r="A46" s="38"/>
      <c r="B46" s="140" t="s">
        <v>301</v>
      </c>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51"/>
      <c r="BF46" s="51"/>
      <c r="BG46" s="51"/>
      <c r="BH46" s="87"/>
      <c r="BI46" s="60"/>
      <c r="BJ46" s="42" t="s">
        <v>287</v>
      </c>
      <c r="BL46" s="180"/>
      <c r="BM46" s="42">
        <v>2</v>
      </c>
      <c r="BN46" s="162">
        <v>2500</v>
      </c>
      <c r="BO46" s="162"/>
      <c r="BP46" s="163">
        <f>BM46*BN46*1.13</f>
        <v>5649.999999999999</v>
      </c>
    </row>
    <row r="47" spans="1:68" ht="25.5">
      <c r="A47" s="38" t="s">
        <v>650</v>
      </c>
      <c r="B47" s="3" t="s">
        <v>651</v>
      </c>
      <c r="BH47" s="87"/>
      <c r="BI47" s="60" t="s">
        <v>352</v>
      </c>
      <c r="BJ47" t="s">
        <v>261</v>
      </c>
      <c r="BK47">
        <v>8</v>
      </c>
      <c r="BL47" s="171">
        <v>4</v>
      </c>
      <c r="BM47" t="s">
        <v>545</v>
      </c>
      <c r="BN47" s="162" t="s">
        <v>545</v>
      </c>
      <c r="BO47" s="162"/>
      <c r="BP47" s="165" t="s">
        <v>545</v>
      </c>
    </row>
    <row r="48" spans="2:68" ht="12.75">
      <c r="B48" s="3" t="s">
        <v>302</v>
      </c>
      <c r="BH48" s="87"/>
      <c r="BI48" s="60"/>
      <c r="BJ48" t="s">
        <v>268</v>
      </c>
      <c r="BL48" s="171"/>
      <c r="BM48">
        <v>1</v>
      </c>
      <c r="BN48" s="162">
        <v>30000</v>
      </c>
      <c r="BO48" s="162"/>
      <c r="BP48" s="163">
        <f>BM48*BN48*1.13</f>
        <v>33900</v>
      </c>
    </row>
    <row r="49" spans="1:68" ht="12.75">
      <c r="A49" s="91" t="s">
        <v>652</v>
      </c>
      <c r="B49" s="82" t="s">
        <v>653</v>
      </c>
      <c r="BH49" s="87"/>
      <c r="BI49" s="60" t="s">
        <v>303</v>
      </c>
      <c r="BJ49" t="s">
        <v>261</v>
      </c>
      <c r="BK49">
        <v>18</v>
      </c>
      <c r="BL49" s="171">
        <v>2</v>
      </c>
      <c r="BM49" t="s">
        <v>545</v>
      </c>
      <c r="BN49" s="162" t="s">
        <v>545</v>
      </c>
      <c r="BO49" s="162"/>
      <c r="BP49" s="165" t="s">
        <v>545</v>
      </c>
    </row>
    <row r="50" spans="1:68" ht="12.75">
      <c r="A50" s="91"/>
      <c r="B50" s="82" t="s">
        <v>294</v>
      </c>
      <c r="BH50" s="87"/>
      <c r="BI50" s="60"/>
      <c r="BJ50" t="s">
        <v>287</v>
      </c>
      <c r="BL50" s="171"/>
      <c r="BM50">
        <v>5</v>
      </c>
      <c r="BN50" s="162">
        <v>2500</v>
      </c>
      <c r="BO50" s="162"/>
      <c r="BP50" s="163">
        <f>BM50*BN50*1.13</f>
        <v>14124.999999999998</v>
      </c>
    </row>
    <row r="51" spans="1:68" ht="12.75">
      <c r="A51" s="91"/>
      <c r="B51" s="84" t="s">
        <v>282</v>
      </c>
      <c r="C51" s="83"/>
      <c r="D51" s="83"/>
      <c r="E51" s="83"/>
      <c r="F51" s="83"/>
      <c r="G51" s="83"/>
      <c r="H51" s="83"/>
      <c r="I51" s="83"/>
      <c r="J51" s="83"/>
      <c r="K51" s="83"/>
      <c r="BH51" s="87"/>
      <c r="BI51" s="60"/>
      <c r="BL51" s="171" t="s">
        <v>545</v>
      </c>
      <c r="BO51" s="170">
        <f>SUM(BO43:BO49)</f>
        <v>51527.99999999999</v>
      </c>
      <c r="BP51" s="164">
        <f>SUM(BP45:BP50)</f>
        <v>53675</v>
      </c>
    </row>
    <row r="52" spans="1:65" ht="11.25" customHeight="1">
      <c r="A52" s="177"/>
      <c r="B52" s="211"/>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H52" s="96" t="s">
        <v>545</v>
      </c>
      <c r="BI52" s="181"/>
      <c r="BJ52" s="155"/>
      <c r="BK52" s="155"/>
      <c r="BL52" s="173" t="s">
        <v>545</v>
      </c>
      <c r="BM52" s="155" t="s">
        <v>545</v>
      </c>
    </row>
    <row r="53" spans="2:62" ht="26.25" customHeight="1">
      <c r="B53" s="210" t="s">
        <v>655</v>
      </c>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E53" s="51" t="s">
        <v>304</v>
      </c>
      <c r="BF53" s="51" t="s">
        <v>305</v>
      </c>
      <c r="BG53" s="51" t="s">
        <v>597</v>
      </c>
      <c r="BH53" s="87" t="s">
        <v>657</v>
      </c>
      <c r="BI53" s="51" t="s">
        <v>260</v>
      </c>
      <c r="BJ53" s="155" t="s">
        <v>261</v>
      </c>
    </row>
    <row r="54" spans="2:67" ht="12" customHeight="1">
      <c r="B54" s="69"/>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E54" s="51"/>
      <c r="BF54" s="51"/>
      <c r="BG54" s="51"/>
      <c r="BH54" s="87"/>
      <c r="BI54" s="60"/>
      <c r="BJ54" t="s">
        <v>262</v>
      </c>
      <c r="BK54" s="155">
        <f>SUM(BK56:BK63)</f>
        <v>62</v>
      </c>
      <c r="BN54" s="162">
        <v>120000</v>
      </c>
      <c r="BO54" s="163">
        <f>BN54*BK54%*1.13</f>
        <v>84071.99999999999</v>
      </c>
    </row>
    <row r="55" spans="2:67" ht="12" customHeight="1">
      <c r="B55" s="69"/>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E55" s="51"/>
      <c r="BF55" s="51"/>
      <c r="BG55" s="51"/>
      <c r="BH55" s="87"/>
      <c r="BI55" s="60"/>
      <c r="BJ55" t="s">
        <v>263</v>
      </c>
      <c r="BL55" s="172">
        <f>SUM(BL56:BL64)</f>
        <v>20</v>
      </c>
      <c r="BN55" s="162">
        <v>60000</v>
      </c>
      <c r="BO55" s="163">
        <f>BN55*BL55%*1.13</f>
        <v>13559.999999999998</v>
      </c>
    </row>
    <row r="56" spans="1:68" ht="12.75">
      <c r="A56" s="38" t="s">
        <v>658</v>
      </c>
      <c r="B56" s="3" t="s">
        <v>659</v>
      </c>
      <c r="BH56" s="87"/>
      <c r="BI56" s="60" t="s">
        <v>306</v>
      </c>
      <c r="BJ56" t="s">
        <v>261</v>
      </c>
      <c r="BK56">
        <v>18</v>
      </c>
      <c r="BL56" s="171">
        <v>6</v>
      </c>
      <c r="BM56" t="s">
        <v>545</v>
      </c>
      <c r="BN56" s="162" t="s">
        <v>545</v>
      </c>
      <c r="BO56" s="162"/>
      <c r="BP56" s="165" t="s">
        <v>545</v>
      </c>
    </row>
    <row r="57" spans="2:68" ht="12.75">
      <c r="B57" s="3" t="s">
        <v>307</v>
      </c>
      <c r="BH57" s="87"/>
      <c r="BI57" s="60"/>
      <c r="BJ57" t="s">
        <v>287</v>
      </c>
      <c r="BL57" s="171"/>
      <c r="BM57">
        <v>6</v>
      </c>
      <c r="BN57" s="162">
        <v>2500</v>
      </c>
      <c r="BO57" s="162"/>
      <c r="BP57" s="163">
        <f>BM57*BN57*1.13</f>
        <v>16950</v>
      </c>
    </row>
    <row r="58" spans="1:68" ht="12.75">
      <c r="A58" s="38" t="s">
        <v>660</v>
      </c>
      <c r="B58" s="82" t="s">
        <v>661</v>
      </c>
      <c r="C58" s="83"/>
      <c r="D58" s="83"/>
      <c r="E58" s="83"/>
      <c r="F58" s="83"/>
      <c r="G58" s="83"/>
      <c r="H58" s="83"/>
      <c r="I58" s="83"/>
      <c r="J58" s="83"/>
      <c r="K58" s="83"/>
      <c r="BH58" s="87"/>
      <c r="BI58" s="60" t="s">
        <v>308</v>
      </c>
      <c r="BJ58" s="76" t="s">
        <v>309</v>
      </c>
      <c r="BK58">
        <v>16</v>
      </c>
      <c r="BL58" s="171">
        <v>8</v>
      </c>
      <c r="BM58" t="s">
        <v>545</v>
      </c>
      <c r="BN58" s="162" t="s">
        <v>545</v>
      </c>
      <c r="BO58" s="162"/>
      <c r="BP58" s="165" t="s">
        <v>545</v>
      </c>
    </row>
    <row r="59" spans="2:68" ht="12.75">
      <c r="B59" s="82" t="s">
        <v>310</v>
      </c>
      <c r="C59" s="83"/>
      <c r="D59" s="83"/>
      <c r="E59" s="83"/>
      <c r="F59" s="83"/>
      <c r="G59" s="83"/>
      <c r="H59" s="83"/>
      <c r="I59" s="83"/>
      <c r="J59" s="83"/>
      <c r="K59" s="83"/>
      <c r="BH59" s="87"/>
      <c r="BI59" s="60"/>
      <c r="BJ59" s="76" t="s">
        <v>277</v>
      </c>
      <c r="BL59" s="171"/>
      <c r="BM59">
        <v>1</v>
      </c>
      <c r="BN59" s="162">
        <v>10000</v>
      </c>
      <c r="BO59" s="162"/>
      <c r="BP59" s="163">
        <f>BM59*BN59*1.13</f>
        <v>11299.999999999998</v>
      </c>
    </row>
    <row r="60" spans="1:68" ht="25.5">
      <c r="A60" s="38" t="s">
        <v>663</v>
      </c>
      <c r="B60" s="3" t="s">
        <v>664</v>
      </c>
      <c r="BH60" s="87"/>
      <c r="BI60" s="60" t="s">
        <v>353</v>
      </c>
      <c r="BJ60" t="s">
        <v>261</v>
      </c>
      <c r="BK60">
        <v>10</v>
      </c>
      <c r="BL60" s="171">
        <v>2</v>
      </c>
      <c r="BP60" s="165" t="s">
        <v>545</v>
      </c>
    </row>
    <row r="61" spans="1:68" ht="25.5">
      <c r="A61" s="38" t="s">
        <v>667</v>
      </c>
      <c r="B61" s="3" t="s">
        <v>311</v>
      </c>
      <c r="BH61" s="87"/>
      <c r="BI61" s="60" t="s">
        <v>312</v>
      </c>
      <c r="BJ61" s="76" t="s">
        <v>261</v>
      </c>
      <c r="BK61">
        <v>8</v>
      </c>
      <c r="BL61" s="171">
        <v>2</v>
      </c>
      <c r="BM61" t="s">
        <v>545</v>
      </c>
      <c r="BN61" s="162" t="s">
        <v>545</v>
      </c>
      <c r="BO61" s="162"/>
      <c r="BP61" s="165" t="s">
        <v>545</v>
      </c>
    </row>
    <row r="62" spans="2:68" ht="12.75">
      <c r="B62" s="3" t="s">
        <v>313</v>
      </c>
      <c r="BH62" s="87"/>
      <c r="BI62" s="60"/>
      <c r="BJ62" s="76" t="s">
        <v>277</v>
      </c>
      <c r="BL62" s="171"/>
      <c r="BM62">
        <v>1</v>
      </c>
      <c r="BN62" s="162">
        <v>10000</v>
      </c>
      <c r="BO62" s="162"/>
      <c r="BP62" s="163">
        <f>BM62*BN62*1.13</f>
        <v>11299.999999999998</v>
      </c>
    </row>
    <row r="63" spans="1:64" ht="12.75">
      <c r="A63" s="91" t="s">
        <v>671</v>
      </c>
      <c r="B63" s="82" t="s">
        <v>672</v>
      </c>
      <c r="C63" s="83"/>
      <c r="D63" s="83"/>
      <c r="E63" s="83"/>
      <c r="F63" s="83"/>
      <c r="G63" s="83"/>
      <c r="H63" s="83"/>
      <c r="I63" s="83"/>
      <c r="J63" s="83"/>
      <c r="K63" s="83"/>
      <c r="BH63" s="87"/>
      <c r="BI63" s="60" t="s">
        <v>314</v>
      </c>
      <c r="BJ63" t="s">
        <v>261</v>
      </c>
      <c r="BK63">
        <v>10</v>
      </c>
      <c r="BL63" s="171">
        <v>2</v>
      </c>
    </row>
    <row r="64" spans="1:68" ht="12.75">
      <c r="A64" s="91" t="s">
        <v>545</v>
      </c>
      <c r="B64" s="84" t="s">
        <v>282</v>
      </c>
      <c r="C64" s="83"/>
      <c r="D64" s="83"/>
      <c r="E64" s="83"/>
      <c r="F64" s="83"/>
      <c r="G64" s="83"/>
      <c r="H64" s="83"/>
      <c r="I64" s="83"/>
      <c r="J64" s="83"/>
      <c r="K64" s="83"/>
      <c r="BH64" s="4"/>
      <c r="BI64" s="41"/>
      <c r="BL64" s="169" t="s">
        <v>545</v>
      </c>
      <c r="BO64" s="170">
        <f>SUM(BO54:BO63)</f>
        <v>97631.99999999999</v>
      </c>
      <c r="BP64" s="164">
        <f>SUM(BP56:BP63)</f>
        <v>39550</v>
      </c>
    </row>
    <row r="65" spans="1:65" ht="12.75">
      <c r="A65" s="177"/>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H65" s="96" t="s">
        <v>545</v>
      </c>
      <c r="BI65" s="181"/>
      <c r="BJ65" s="155"/>
      <c r="BK65" s="155"/>
      <c r="BL65" s="173" t="s">
        <v>545</v>
      </c>
      <c r="BM65" s="155" t="s">
        <v>545</v>
      </c>
    </row>
    <row r="66" spans="1:62" ht="32.25" customHeight="1">
      <c r="A66" s="91"/>
      <c r="B66" s="210" t="s">
        <v>674</v>
      </c>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E66" s="51" t="s">
        <v>315</v>
      </c>
      <c r="BF66" s="51" t="s">
        <v>316</v>
      </c>
      <c r="BG66" s="51" t="s">
        <v>601</v>
      </c>
      <c r="BH66" s="87" t="s">
        <v>317</v>
      </c>
      <c r="BI66" s="51" t="s">
        <v>318</v>
      </c>
      <c r="BJ66" s="155" t="s">
        <v>261</v>
      </c>
    </row>
    <row r="67" spans="1:67" ht="13.5" customHeight="1">
      <c r="A67" s="91"/>
      <c r="B67" s="69"/>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E67" s="51"/>
      <c r="BF67" s="51"/>
      <c r="BG67" s="51"/>
      <c r="BH67" s="87"/>
      <c r="BI67" s="60"/>
      <c r="BJ67" t="s">
        <v>262</v>
      </c>
      <c r="BK67" s="155">
        <f>SUM(BK69:BK71)</f>
        <v>32</v>
      </c>
      <c r="BN67" s="162">
        <v>120000</v>
      </c>
      <c r="BO67" s="163">
        <f>BN67*BK67%*1.13</f>
        <v>43391.99999999999</v>
      </c>
    </row>
    <row r="68" spans="1:67" ht="13.5" customHeight="1">
      <c r="A68" s="91"/>
      <c r="B68" s="69"/>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E68" s="51"/>
      <c r="BF68" s="51"/>
      <c r="BG68" s="51"/>
      <c r="BH68" s="87"/>
      <c r="BI68" s="60"/>
      <c r="BJ68" t="s">
        <v>263</v>
      </c>
      <c r="BL68" s="172">
        <f>SUM(BL69:BL71)</f>
        <v>10</v>
      </c>
      <c r="BN68" s="162">
        <v>60000</v>
      </c>
      <c r="BO68" s="163">
        <f>BN68*BL68%*1.13</f>
        <v>6779.999999999999</v>
      </c>
    </row>
    <row r="69" spans="1:68" ht="25.5">
      <c r="A69" s="91" t="s">
        <v>678</v>
      </c>
      <c r="B69" s="82" t="s">
        <v>319</v>
      </c>
      <c r="C69" s="83"/>
      <c r="D69" s="83"/>
      <c r="E69" s="83"/>
      <c r="F69" s="83"/>
      <c r="G69" s="83"/>
      <c r="H69" s="83"/>
      <c r="I69" s="83"/>
      <c r="J69" s="83"/>
      <c r="K69" s="83"/>
      <c r="BH69" s="87"/>
      <c r="BI69" s="60" t="s">
        <v>320</v>
      </c>
      <c r="BJ69" s="76" t="s">
        <v>261</v>
      </c>
      <c r="BK69">
        <v>8</v>
      </c>
      <c r="BL69" s="171">
        <v>2</v>
      </c>
      <c r="BM69" t="s">
        <v>545</v>
      </c>
      <c r="BN69" s="162" t="s">
        <v>545</v>
      </c>
      <c r="BO69" s="162"/>
      <c r="BP69" s="165" t="s">
        <v>545</v>
      </c>
    </row>
    <row r="70" spans="1:68" ht="12.75">
      <c r="A70" s="91" t="s">
        <v>545</v>
      </c>
      <c r="B70" s="82" t="s">
        <v>321</v>
      </c>
      <c r="C70" s="83"/>
      <c r="D70" s="83"/>
      <c r="E70" s="83"/>
      <c r="F70" s="83"/>
      <c r="G70" s="83"/>
      <c r="H70" s="83"/>
      <c r="I70" s="83"/>
      <c r="J70" s="83"/>
      <c r="K70" s="83"/>
      <c r="BH70" s="87"/>
      <c r="BI70" s="60"/>
      <c r="BJ70" s="76" t="s">
        <v>277</v>
      </c>
      <c r="BL70" s="171"/>
      <c r="BM70">
        <v>1</v>
      </c>
      <c r="BN70" s="162">
        <v>20000</v>
      </c>
      <c r="BO70" s="162"/>
      <c r="BP70" s="163">
        <f>BM70*BN70*1.13</f>
        <v>22599.999999999996</v>
      </c>
    </row>
    <row r="71" spans="1:68" ht="38.25">
      <c r="A71" s="91" t="s">
        <v>682</v>
      </c>
      <c r="B71" s="3" t="s">
        <v>322</v>
      </c>
      <c r="C71" s="83"/>
      <c r="D71" s="83"/>
      <c r="E71" s="83"/>
      <c r="F71" s="83"/>
      <c r="G71" s="83"/>
      <c r="H71" s="83"/>
      <c r="I71" s="83"/>
      <c r="J71" s="83"/>
      <c r="K71" s="83"/>
      <c r="BH71" s="87"/>
      <c r="BI71" s="60" t="s">
        <v>354</v>
      </c>
      <c r="BJ71" s="76" t="s">
        <v>309</v>
      </c>
      <c r="BK71">
        <v>24</v>
      </c>
      <c r="BL71" s="171">
        <v>8</v>
      </c>
      <c r="BM71" t="s">
        <v>545</v>
      </c>
      <c r="BN71" s="162" t="s">
        <v>545</v>
      </c>
      <c r="BO71" s="162"/>
      <c r="BP71" s="165" t="s">
        <v>545</v>
      </c>
    </row>
    <row r="72" spans="1:68" ht="13.5" customHeight="1">
      <c r="A72" s="91" t="s">
        <v>545</v>
      </c>
      <c r="B72" s="3" t="s">
        <v>323</v>
      </c>
      <c r="C72" s="83"/>
      <c r="D72" s="83"/>
      <c r="E72" s="83"/>
      <c r="F72" s="83"/>
      <c r="G72" s="83"/>
      <c r="H72" s="83"/>
      <c r="I72" s="83"/>
      <c r="J72" s="83"/>
      <c r="K72" s="83"/>
      <c r="BH72" s="87"/>
      <c r="BI72" s="60"/>
      <c r="BJ72" s="76" t="s">
        <v>277</v>
      </c>
      <c r="BL72" s="171"/>
      <c r="BM72">
        <v>1</v>
      </c>
      <c r="BN72" s="162">
        <v>10000</v>
      </c>
      <c r="BO72" s="162"/>
      <c r="BP72" s="163">
        <f>BM72*BN72*1.13</f>
        <v>11299.999999999998</v>
      </c>
    </row>
    <row r="73" spans="1:68" ht="12.75">
      <c r="A73" s="38" t="s">
        <v>545</v>
      </c>
      <c r="B73" s="33" t="s">
        <v>282</v>
      </c>
      <c r="C73" s="83"/>
      <c r="D73" s="83"/>
      <c r="E73" s="83"/>
      <c r="F73" s="83"/>
      <c r="G73" s="83"/>
      <c r="H73" s="83"/>
      <c r="I73" s="83"/>
      <c r="J73" s="83"/>
      <c r="K73" s="83"/>
      <c r="BH73" s="4"/>
      <c r="BI73" s="41"/>
      <c r="BL73" s="169" t="s">
        <v>545</v>
      </c>
      <c r="BO73" s="170">
        <f>SUM(BO67:BO72)</f>
        <v>50171.99999999999</v>
      </c>
      <c r="BP73" s="164">
        <f>SUM(BP69:BP72)</f>
        <v>33899.99999999999</v>
      </c>
    </row>
    <row r="74" spans="1:65" ht="12" customHeight="1">
      <c r="A74" s="177"/>
      <c r="B74" s="211"/>
      <c r="C74" s="211"/>
      <c r="D74" s="211"/>
      <c r="E74" s="211"/>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H74" s="96" t="s">
        <v>324</v>
      </c>
      <c r="BI74" s="181"/>
      <c r="BJ74" s="155"/>
      <c r="BK74" s="155"/>
      <c r="BL74" s="173" t="s">
        <v>545</v>
      </c>
      <c r="BM74" s="155" t="s">
        <v>545</v>
      </c>
    </row>
    <row r="75" spans="2:62" ht="39.75" customHeight="1">
      <c r="B75" s="263" t="s">
        <v>325</v>
      </c>
      <c r="C75" s="208"/>
      <c r="D75" s="208"/>
      <c r="E75" s="208"/>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c r="AJ75" s="208"/>
      <c r="AK75" s="208"/>
      <c r="AL75" s="208"/>
      <c r="AM75" s="208"/>
      <c r="AN75" s="208"/>
      <c r="AO75" s="208"/>
      <c r="AP75" s="208"/>
      <c r="AQ75" s="208"/>
      <c r="AR75" s="208"/>
      <c r="AS75" s="208"/>
      <c r="AT75" s="208"/>
      <c r="AU75" s="208"/>
      <c r="AV75" s="208"/>
      <c r="AW75" s="208"/>
      <c r="AX75" s="208"/>
      <c r="AY75" s="208"/>
      <c r="AZ75" s="208"/>
      <c r="BA75" s="208"/>
      <c r="BB75" s="208"/>
      <c r="BC75" s="208"/>
      <c r="BE75" s="51" t="s">
        <v>256</v>
      </c>
      <c r="BF75" s="51" t="s">
        <v>326</v>
      </c>
      <c r="BG75" s="51" t="s">
        <v>258</v>
      </c>
      <c r="BH75" s="182" t="s">
        <v>355</v>
      </c>
      <c r="BI75" s="51" t="s">
        <v>327</v>
      </c>
      <c r="BJ75" s="155" t="s">
        <v>261</v>
      </c>
    </row>
    <row r="76" spans="2:67" ht="15.75" customHeight="1">
      <c r="B76" s="59"/>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E76" s="51"/>
      <c r="BF76" s="51"/>
      <c r="BG76" s="51"/>
      <c r="BH76" s="182"/>
      <c r="BI76" s="60"/>
      <c r="BJ76" t="s">
        <v>262</v>
      </c>
      <c r="BK76" s="155">
        <f>SUM(BK78:BK85)</f>
        <v>96</v>
      </c>
      <c r="BN76" s="162">
        <v>120000</v>
      </c>
      <c r="BO76" s="163">
        <f>BN76*BK76%*1.13</f>
        <v>130175.99999999999</v>
      </c>
    </row>
    <row r="77" spans="2:67" ht="12" customHeight="1">
      <c r="B77" s="59"/>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E77" s="51"/>
      <c r="BF77" s="51"/>
      <c r="BG77" s="51"/>
      <c r="BH77" s="182"/>
      <c r="BI77" s="60"/>
      <c r="BJ77" t="s">
        <v>263</v>
      </c>
      <c r="BL77" s="172">
        <f>SUM(BL78:BL85)</f>
        <v>20</v>
      </c>
      <c r="BN77" s="162">
        <v>60000</v>
      </c>
      <c r="BO77" s="163">
        <f>BN77*BL77%*1.13</f>
        <v>13559.999999999998</v>
      </c>
    </row>
    <row r="78" spans="1:68" ht="25.5" customHeight="1">
      <c r="A78" s="91" t="s">
        <v>670</v>
      </c>
      <c r="B78" s="82" t="s">
        <v>687</v>
      </c>
      <c r="C78" s="83" t="s">
        <v>692</v>
      </c>
      <c r="D78" s="83" t="s">
        <v>692</v>
      </c>
      <c r="E78" s="83" t="s">
        <v>692</v>
      </c>
      <c r="F78" s="83" t="s">
        <v>692</v>
      </c>
      <c r="G78" s="83" t="s">
        <v>692</v>
      </c>
      <c r="H78" s="83"/>
      <c r="I78" s="83"/>
      <c r="J78" s="83"/>
      <c r="K78" s="83"/>
      <c r="BE78" s="41" t="s">
        <v>328</v>
      </c>
      <c r="BG78" s="41" t="s">
        <v>329</v>
      </c>
      <c r="BH78" s="97"/>
      <c r="BI78" s="60" t="s">
        <v>330</v>
      </c>
      <c r="BJ78" s="76" t="s">
        <v>261</v>
      </c>
      <c r="BK78">
        <v>40</v>
      </c>
      <c r="BL78" s="171">
        <v>8</v>
      </c>
      <c r="BM78" t="s">
        <v>545</v>
      </c>
      <c r="BN78" s="162" t="s">
        <v>545</v>
      </c>
      <c r="BO78" s="162"/>
      <c r="BP78" s="165" t="s">
        <v>545</v>
      </c>
    </row>
    <row r="79" spans="1:68" ht="14.25" customHeight="1">
      <c r="A79" s="91"/>
      <c r="B79" s="82" t="s">
        <v>331</v>
      </c>
      <c r="C79" s="83"/>
      <c r="D79" s="83"/>
      <c r="E79" s="83"/>
      <c r="F79" s="83"/>
      <c r="G79" s="83"/>
      <c r="H79" s="83"/>
      <c r="I79" s="83"/>
      <c r="J79" s="83"/>
      <c r="K79" s="83"/>
      <c r="BH79" s="97"/>
      <c r="BI79" s="60"/>
      <c r="BJ79" s="76" t="s">
        <v>287</v>
      </c>
      <c r="BL79" s="171"/>
      <c r="BM79">
        <v>6</v>
      </c>
      <c r="BN79" s="162">
        <v>2500</v>
      </c>
      <c r="BO79" s="162"/>
      <c r="BP79" s="163">
        <f>BM79*BN79*1.13</f>
        <v>16950</v>
      </c>
    </row>
    <row r="80" spans="1:68" ht="38.25">
      <c r="A80" s="38" t="s">
        <v>688</v>
      </c>
      <c r="B80" s="3" t="s">
        <v>332</v>
      </c>
      <c r="BE80" s="61" t="s">
        <v>333</v>
      </c>
      <c r="BG80" s="61" t="s">
        <v>334</v>
      </c>
      <c r="BH80" s="97"/>
      <c r="BI80" s="60" t="s">
        <v>356</v>
      </c>
      <c r="BJ80" s="76" t="s">
        <v>309</v>
      </c>
      <c r="BK80">
        <v>8</v>
      </c>
      <c r="BL80" s="171">
        <v>2</v>
      </c>
      <c r="BM80" t="s">
        <v>545</v>
      </c>
      <c r="BN80" s="162" t="s">
        <v>545</v>
      </c>
      <c r="BO80" s="162"/>
      <c r="BP80" s="165" t="s">
        <v>545</v>
      </c>
    </row>
    <row r="81" spans="2:68" ht="12.75">
      <c r="B81" s="3" t="s">
        <v>335</v>
      </c>
      <c r="BE81" s="61"/>
      <c r="BG81" s="61"/>
      <c r="BH81" s="97"/>
      <c r="BI81" s="60"/>
      <c r="BJ81" s="76" t="s">
        <v>277</v>
      </c>
      <c r="BL81" s="171"/>
      <c r="BM81">
        <v>1</v>
      </c>
      <c r="BN81" s="162">
        <v>5000</v>
      </c>
      <c r="BO81" s="162"/>
      <c r="BP81" s="163">
        <f>BM81*BN81*1.13</f>
        <v>5649.999999999999</v>
      </c>
    </row>
    <row r="82" spans="1:68" ht="23.25" customHeight="1">
      <c r="A82" s="38" t="s">
        <v>629</v>
      </c>
      <c r="B82" s="3" t="s">
        <v>691</v>
      </c>
      <c r="C82" s="85" t="s">
        <v>692</v>
      </c>
      <c r="D82" s="85" t="s">
        <v>692</v>
      </c>
      <c r="E82" s="85" t="s">
        <v>692</v>
      </c>
      <c r="F82" s="85" t="s">
        <v>692</v>
      </c>
      <c r="G82" s="85" t="s">
        <v>692</v>
      </c>
      <c r="H82" s="85" t="s">
        <v>692</v>
      </c>
      <c r="I82" s="85" t="s">
        <v>692</v>
      </c>
      <c r="J82" s="85" t="s">
        <v>692</v>
      </c>
      <c r="K82" s="85" t="s">
        <v>692</v>
      </c>
      <c r="L82" t="s">
        <v>692</v>
      </c>
      <c r="M82" t="s">
        <v>692</v>
      </c>
      <c r="N82" t="s">
        <v>692</v>
      </c>
      <c r="O82" t="s">
        <v>692</v>
      </c>
      <c r="P82" t="s">
        <v>692</v>
      </c>
      <c r="BD82" s="76" t="s">
        <v>545</v>
      </c>
      <c r="BE82" s="41" t="s">
        <v>545</v>
      </c>
      <c r="BG82" s="41" t="s">
        <v>336</v>
      </c>
      <c r="BH82" s="97"/>
      <c r="BI82" s="60" t="s">
        <v>357</v>
      </c>
      <c r="BJ82" s="76" t="s">
        <v>261</v>
      </c>
      <c r="BK82">
        <v>12</v>
      </c>
      <c r="BL82" s="171">
        <v>4</v>
      </c>
      <c r="BP82" s="165" t="s">
        <v>545</v>
      </c>
    </row>
    <row r="83" spans="1:68" ht="30" customHeight="1">
      <c r="A83" s="38" t="s">
        <v>693</v>
      </c>
      <c r="B83" s="3" t="s">
        <v>337</v>
      </c>
      <c r="BD83" s="76">
        <v>1.2</v>
      </c>
      <c r="BE83" s="41" t="s">
        <v>338</v>
      </c>
      <c r="BG83" s="41" t="s">
        <v>339</v>
      </c>
      <c r="BH83" s="97"/>
      <c r="BI83" s="60" t="s">
        <v>340</v>
      </c>
      <c r="BJ83" s="76" t="s">
        <v>261</v>
      </c>
      <c r="BK83">
        <v>12</v>
      </c>
      <c r="BL83" s="171">
        <v>2</v>
      </c>
      <c r="BM83" t="s">
        <v>545</v>
      </c>
      <c r="BN83" s="166" t="s">
        <v>545</v>
      </c>
      <c r="BO83" s="167"/>
      <c r="BP83" s="165" t="s">
        <v>545</v>
      </c>
    </row>
    <row r="84" spans="1:68" ht="34.5" customHeight="1">
      <c r="A84" s="38" t="s">
        <v>666</v>
      </c>
      <c r="B84" s="82" t="s">
        <v>341</v>
      </c>
      <c r="BD84" s="76" t="s">
        <v>342</v>
      </c>
      <c r="BE84" s="41" t="s">
        <v>343</v>
      </c>
      <c r="BG84" s="41" t="s">
        <v>344</v>
      </c>
      <c r="BH84" s="97"/>
      <c r="BI84" s="60" t="s">
        <v>357</v>
      </c>
      <c r="BJ84" s="76" t="s">
        <v>261</v>
      </c>
      <c r="BK84">
        <v>12</v>
      </c>
      <c r="BL84" s="171">
        <v>2</v>
      </c>
      <c r="BM84" t="s">
        <v>545</v>
      </c>
      <c r="BN84" s="162" t="s">
        <v>545</v>
      </c>
      <c r="BO84" s="162"/>
      <c r="BP84" s="165" t="s">
        <v>545</v>
      </c>
    </row>
    <row r="85" spans="1:68" ht="28.5" customHeight="1">
      <c r="A85" s="38" t="s">
        <v>698</v>
      </c>
      <c r="B85" s="82" t="str">
        <f>'[5]PARTNERSHIP'!B54</f>
        <v>Facilitating financing of partnership and working groups activites through various channels</v>
      </c>
      <c r="BH85" s="97"/>
      <c r="BI85" s="60" t="s">
        <v>358</v>
      </c>
      <c r="BJ85" s="76" t="s">
        <v>261</v>
      </c>
      <c r="BK85">
        <v>12</v>
      </c>
      <c r="BL85" s="171">
        <v>2</v>
      </c>
      <c r="BM85" t="s">
        <v>545</v>
      </c>
      <c r="BN85" s="162" t="s">
        <v>545</v>
      </c>
      <c r="BO85" s="162"/>
      <c r="BP85" s="165" t="s">
        <v>545</v>
      </c>
    </row>
    <row r="86" spans="2:68" ht="14.25" customHeight="1">
      <c r="B86" s="82" t="s">
        <v>345</v>
      </c>
      <c r="BH86" s="97"/>
      <c r="BI86" s="60"/>
      <c r="BJ86" s="76" t="s">
        <v>287</v>
      </c>
      <c r="BL86" s="171"/>
      <c r="BM86">
        <v>3</v>
      </c>
      <c r="BN86" s="162">
        <v>2500</v>
      </c>
      <c r="BO86" s="162"/>
      <c r="BP86" s="163">
        <f>BM86*BN86*1.13</f>
        <v>8475</v>
      </c>
    </row>
    <row r="87" spans="1:68" ht="12.75">
      <c r="A87" s="38" t="s">
        <v>545</v>
      </c>
      <c r="B87" s="33" t="s">
        <v>282</v>
      </c>
      <c r="C87" s="83"/>
      <c r="D87" s="83"/>
      <c r="E87" s="83"/>
      <c r="F87" s="83"/>
      <c r="G87" s="83"/>
      <c r="H87" s="83"/>
      <c r="I87" s="83"/>
      <c r="J87" s="83"/>
      <c r="K87" s="83"/>
      <c r="BD87" s="76" t="s">
        <v>545</v>
      </c>
      <c r="BH87" s="97"/>
      <c r="BI87" s="60" t="s">
        <v>545</v>
      </c>
      <c r="BL87" s="172" t="s">
        <v>545</v>
      </c>
      <c r="BO87" s="170">
        <f>SUM(BO76:BO77)</f>
        <v>143735.99999999997</v>
      </c>
      <c r="BP87" s="164">
        <f>SUM(BP78:BP86)</f>
        <v>31075</v>
      </c>
    </row>
    <row r="88" spans="1:65" ht="12.75">
      <c r="A88" s="177"/>
      <c r="B88" s="211"/>
      <c r="C88" s="211"/>
      <c r="D88" s="211"/>
      <c r="E88" s="211"/>
      <c r="F88" s="211"/>
      <c r="G88" s="211"/>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H88" s="96" t="s">
        <v>545</v>
      </c>
      <c r="BI88" s="181"/>
      <c r="BJ88" s="155"/>
      <c r="BK88" s="155"/>
      <c r="BL88" s="173" t="s">
        <v>545</v>
      </c>
      <c r="BM88" s="155" t="s">
        <v>545</v>
      </c>
    </row>
    <row r="89" spans="2:68" ht="12.75">
      <c r="B89" s="33" t="s">
        <v>346</v>
      </c>
      <c r="BH89" s="4"/>
      <c r="BI89" s="41"/>
      <c r="BJ89" s="155" t="s">
        <v>347</v>
      </c>
      <c r="BK89" s="155">
        <f>SUM(BK76+BK67+BK54+BK43+BK32+BK21+BK8)</f>
        <v>386</v>
      </c>
      <c r="BL89" s="172">
        <f>SUM(BL77+BL68+BL55+BL44+BL33+BL22+BL9)</f>
        <v>128</v>
      </c>
      <c r="BO89" s="170">
        <f>SUM(BO87+BO73+BO64+BO51+BO40+BO29+BO18)</f>
        <v>610199.9999999999</v>
      </c>
      <c r="BP89" s="164">
        <f>SUM(BP87+BP73+BP64+BP51+BP40+BP29+BP18)</f>
        <v>1473520</v>
      </c>
    </row>
    <row r="90" spans="1:67" s="42" customFormat="1" ht="12.75">
      <c r="A90" s="38"/>
      <c r="BE90" s="41"/>
      <c r="BF90" s="41"/>
      <c r="BG90" s="41"/>
      <c r="BH90" s="96" t="s">
        <v>545</v>
      </c>
      <c r="BI90" s="181"/>
      <c r="BJ90" s="98"/>
      <c r="BK90" s="98"/>
      <c r="BL90" s="98" t="s">
        <v>545</v>
      </c>
      <c r="BM90" s="98" t="s">
        <v>545</v>
      </c>
      <c r="BN90" s="76"/>
      <c r="BO90" s="76"/>
    </row>
    <row r="91" spans="1:68" ht="12.75">
      <c r="A91" s="42"/>
      <c r="B91" s="98" t="s">
        <v>348</v>
      </c>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H91" s="155"/>
      <c r="BI91" s="183"/>
      <c r="BJ91" s="155"/>
      <c r="BK91" s="155"/>
      <c r="BL91" s="155"/>
      <c r="BM91" s="155"/>
      <c r="BP91" s="164">
        <f>SUM(BP89+BO89)</f>
        <v>2083720</v>
      </c>
    </row>
    <row r="92" spans="1:65" ht="12.75" customHeight="1">
      <c r="A92" s="146"/>
      <c r="B92" s="211"/>
      <c r="C92" s="211"/>
      <c r="D92" s="211"/>
      <c r="E92" s="211"/>
      <c r="F92" s="211"/>
      <c r="G92" s="211"/>
      <c r="H92" s="211"/>
      <c r="I92" s="211"/>
      <c r="J92" s="211"/>
      <c r="K92" s="211"/>
      <c r="L92" s="211"/>
      <c r="M92" s="211"/>
      <c r="N92" s="211"/>
      <c r="O92" s="211"/>
      <c r="P92" s="211"/>
      <c r="Q92" s="211"/>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H92" s="100" t="s">
        <v>349</v>
      </c>
      <c r="BI92" s="184"/>
      <c r="BJ92" s="155"/>
      <c r="BK92" s="155"/>
      <c r="BL92" s="173" t="s">
        <v>545</v>
      </c>
      <c r="BM92" s="155" t="s">
        <v>545</v>
      </c>
    </row>
  </sheetData>
  <mergeCells count="16">
    <mergeCell ref="A92:BD92"/>
    <mergeCell ref="A74:BD74"/>
    <mergeCell ref="B42:BC42"/>
    <mergeCell ref="A88:BD88"/>
    <mergeCell ref="B20:BC20"/>
    <mergeCell ref="B75:BC75"/>
    <mergeCell ref="B66:BC66"/>
    <mergeCell ref="B53:BC53"/>
    <mergeCell ref="A65:BD65"/>
    <mergeCell ref="B31:BC31"/>
    <mergeCell ref="A52:BD52"/>
    <mergeCell ref="B4:BC4"/>
    <mergeCell ref="B5:BC5"/>
    <mergeCell ref="B1:BC1"/>
    <mergeCell ref="C3:BC3"/>
    <mergeCell ref="C2:BC2"/>
  </mergeCells>
  <printOptions gridLines="1" horizontalCentered="1"/>
  <pageMargins left="0" right="0" top="0.3937007874015748" bottom="0.5118110236220472" header="0.31496062992125984" footer="0.1968503937007874"/>
  <pageSetup fitToHeight="2" horizontalDpi="600" verticalDpi="600" orientation="landscape" paperSize="9" scale="75" r:id="rId1"/>
  <headerFooter alignWithMargins="0">
    <oddFooter>&amp;LAnnex 1 - Budget for Partnership&amp;R&amp;D&amp;   Page &amp;P</oddFooter>
  </headerFooter>
  <rowBreaks count="2" manualBreakCount="2">
    <brk id="41" max="255" man="1"/>
    <brk id="74" max="255" man="1"/>
  </rowBreaks>
</worksheet>
</file>

<file path=xl/worksheets/sheet7.xml><?xml version="1.0" encoding="utf-8"?>
<worksheet xmlns="http://schemas.openxmlformats.org/spreadsheetml/2006/main" xmlns:r="http://schemas.openxmlformats.org/officeDocument/2006/relationships">
  <dimension ref="A1:L177"/>
  <sheetViews>
    <sheetView zoomScale="75" zoomScaleNormal="75" workbookViewId="0" topLeftCell="A157">
      <selection activeCell="J157" sqref="J1:J16384"/>
    </sheetView>
  </sheetViews>
  <sheetFormatPr defaultColWidth="9.140625" defaultRowHeight="12.75"/>
  <cols>
    <col min="1" max="1" width="7.7109375" style="101" customWidth="1"/>
    <col min="2" max="2" width="62.7109375" style="189" customWidth="1"/>
    <col min="3" max="3" width="15.28125" style="104" customWidth="1"/>
    <col min="4" max="4" width="16.421875" style="104" customWidth="1"/>
    <col min="5" max="5" width="5.421875" style="104" hidden="1" customWidth="1"/>
    <col min="6" max="7" width="6.140625" style="104" hidden="1" customWidth="1"/>
    <col min="8" max="8" width="15.140625" style="185" hidden="1" customWidth="1"/>
    <col min="9" max="9" width="13.57421875" style="185" customWidth="1"/>
    <col min="10" max="10" width="15.8515625" style="104" customWidth="1"/>
    <col min="11" max="11" width="19.8515625" style="104" hidden="1" customWidth="1"/>
    <col min="12" max="12" width="0.13671875" style="104" hidden="1" customWidth="1"/>
    <col min="13" max="16384" width="9.140625" style="104" customWidth="1"/>
  </cols>
  <sheetData>
    <row r="1" ht="15.75" customHeight="1">
      <c r="B1" s="118" t="s">
        <v>558</v>
      </c>
    </row>
    <row r="2" spans="1:2" ht="12.75">
      <c r="A2" s="105">
        <v>2</v>
      </c>
      <c r="B2" s="118" t="s">
        <v>701</v>
      </c>
    </row>
    <row r="3" ht="12.75">
      <c r="B3" s="118" t="s">
        <v>545</v>
      </c>
    </row>
    <row r="4" spans="1:12" s="52" customFormat="1" ht="32.25" customHeight="1">
      <c r="A4" s="54"/>
      <c r="B4" s="118" t="str">
        <f>'[3]GDF'!B13</f>
        <v>Products and Activities</v>
      </c>
      <c r="C4" s="52" t="s">
        <v>359</v>
      </c>
      <c r="D4" s="50" t="s">
        <v>360</v>
      </c>
      <c r="E4" s="52" t="s">
        <v>361</v>
      </c>
      <c r="F4" s="52" t="s">
        <v>250</v>
      </c>
      <c r="G4" s="52" t="s">
        <v>362</v>
      </c>
      <c r="H4" s="186" t="s">
        <v>363</v>
      </c>
      <c r="I4" s="186" t="s">
        <v>364</v>
      </c>
      <c r="J4" s="50" t="s">
        <v>542</v>
      </c>
      <c r="K4" s="52" t="s">
        <v>365</v>
      </c>
      <c r="L4" s="50" t="s">
        <v>254</v>
      </c>
    </row>
    <row r="5" spans="2:4" ht="49.5" customHeight="1">
      <c r="B5" s="187" t="str">
        <f>'[3]GDF'!B15</f>
        <v>1.1  Demand assessment and demand creation for GDF services (grants and direct procurement)</v>
      </c>
      <c r="C5" s="51" t="s">
        <v>366</v>
      </c>
      <c r="D5" s="89" t="s">
        <v>261</v>
      </c>
    </row>
    <row r="6" spans="2:9" ht="16.5" customHeight="1">
      <c r="B6" s="187"/>
      <c r="C6" s="35"/>
      <c r="D6" s="104" t="s">
        <v>262</v>
      </c>
      <c r="E6" s="35">
        <f>SUM(E8:E17)</f>
        <v>34</v>
      </c>
      <c r="H6" s="185">
        <v>120000</v>
      </c>
      <c r="I6" s="188">
        <f>H6*E6%*1.13</f>
        <v>46103.99999999999</v>
      </c>
    </row>
    <row r="7" spans="2:9" ht="16.5" customHeight="1">
      <c r="B7" s="187"/>
      <c r="C7" s="35"/>
      <c r="D7" s="104" t="s">
        <v>263</v>
      </c>
      <c r="F7" s="35">
        <f>SUM(F8:F17)</f>
        <v>13</v>
      </c>
      <c r="H7" s="185">
        <v>60000</v>
      </c>
      <c r="I7" s="188">
        <f>H7*F7%*1.13</f>
        <v>8814</v>
      </c>
    </row>
    <row r="8" spans="1:10" ht="32.25" customHeight="1">
      <c r="A8" s="101" t="s">
        <v>610</v>
      </c>
      <c r="B8" s="189" t="str">
        <f>'[3]GDF'!B16</f>
        <v>Assess demand for first line TB drugs and resource gaps in GDF priority countries</v>
      </c>
      <c r="C8" s="104" t="s">
        <v>366</v>
      </c>
      <c r="D8" s="89" t="s">
        <v>367</v>
      </c>
      <c r="E8" s="104">
        <v>4</v>
      </c>
      <c r="F8" s="104">
        <v>2</v>
      </c>
      <c r="G8" s="104" t="s">
        <v>545</v>
      </c>
      <c r="H8" s="185" t="s">
        <v>545</v>
      </c>
      <c r="J8" s="188" t="s">
        <v>545</v>
      </c>
    </row>
    <row r="9" spans="2:10" ht="18.75" customHeight="1">
      <c r="B9" s="189" t="s">
        <v>368</v>
      </c>
      <c r="D9" s="104" t="s">
        <v>277</v>
      </c>
      <c r="G9" s="104">
        <v>1</v>
      </c>
      <c r="H9" s="185">
        <v>5000</v>
      </c>
      <c r="J9" s="188">
        <f>H9*G9*1.13</f>
        <v>5649.999999999999</v>
      </c>
    </row>
    <row r="10" spans="1:10" ht="50.25" customHeight="1">
      <c r="A10" s="101" t="s">
        <v>614</v>
      </c>
      <c r="B10" s="189" t="str">
        <f>'[3]GDF'!B17</f>
        <v>Establish procedures for use of Direct Procurement by international agencies including GFATM, World Bank, regional banks and other major donors</v>
      </c>
      <c r="C10" s="104" t="s">
        <v>369</v>
      </c>
      <c r="D10" s="107" t="s">
        <v>261</v>
      </c>
      <c r="E10" s="62">
        <v>12</v>
      </c>
      <c r="F10" s="62">
        <v>2</v>
      </c>
      <c r="G10" s="62" t="s">
        <v>545</v>
      </c>
      <c r="H10" s="190" t="s">
        <v>545</v>
      </c>
      <c r="I10" s="190"/>
      <c r="J10" s="188" t="s">
        <v>545</v>
      </c>
    </row>
    <row r="11" spans="2:10" ht="18" customHeight="1">
      <c r="B11" s="189" t="s">
        <v>370</v>
      </c>
      <c r="D11" s="104" t="s">
        <v>287</v>
      </c>
      <c r="G11" s="104">
        <v>2</v>
      </c>
      <c r="H11" s="185">
        <v>2500</v>
      </c>
      <c r="J11" s="188">
        <f>H11*G11*1.13</f>
        <v>5649.999999999999</v>
      </c>
    </row>
    <row r="12" spans="1:10" ht="21.75" customHeight="1">
      <c r="A12" s="101" t="s">
        <v>617</v>
      </c>
      <c r="B12" s="189" t="str">
        <f>'[3]GDF'!B18</f>
        <v>Coordinate applications with GFATM secretariat</v>
      </c>
      <c r="C12" s="104" t="s">
        <v>366</v>
      </c>
      <c r="D12" s="104" t="s">
        <v>261</v>
      </c>
      <c r="E12" s="104">
        <v>4</v>
      </c>
      <c r="F12" s="104">
        <v>1</v>
      </c>
      <c r="J12" s="188">
        <f>H12*G12*1.13</f>
        <v>0</v>
      </c>
    </row>
    <row r="13" spans="1:10" ht="22.5" customHeight="1">
      <c r="A13" s="101" t="s">
        <v>741</v>
      </c>
      <c r="B13" s="189" t="str">
        <f>'[3]GDF'!B19</f>
        <v>Assess demand for diagnostics</v>
      </c>
      <c r="C13" s="104" t="s">
        <v>366</v>
      </c>
      <c r="D13" s="104" t="s">
        <v>367</v>
      </c>
      <c r="E13" s="104">
        <v>4</v>
      </c>
      <c r="F13" s="104">
        <v>4</v>
      </c>
      <c r="G13" s="104" t="s">
        <v>545</v>
      </c>
      <c r="H13" s="185" t="s">
        <v>545</v>
      </c>
      <c r="J13" s="188" t="s">
        <v>545</v>
      </c>
    </row>
    <row r="14" spans="2:10" ht="15.75" customHeight="1">
      <c r="B14" s="189" t="s">
        <v>371</v>
      </c>
      <c r="D14" s="104" t="s">
        <v>277</v>
      </c>
      <c r="G14" s="104">
        <v>1</v>
      </c>
      <c r="H14" s="185">
        <v>50000</v>
      </c>
      <c r="J14" s="188">
        <f>H14*G14*1.13</f>
        <v>56499.99999999999</v>
      </c>
    </row>
    <row r="15" spans="1:10" ht="33.75" customHeight="1">
      <c r="A15" s="101" t="s">
        <v>743</v>
      </c>
      <c r="B15" s="189" t="str">
        <f>'[3]GDF'!B20</f>
        <v>Invite applications to GDF grants for first line TB drugs and diagnostics, and for direct procurement</v>
      </c>
      <c r="C15" s="104" t="s">
        <v>372</v>
      </c>
      <c r="D15" s="104" t="s">
        <v>261</v>
      </c>
      <c r="E15" s="104">
        <v>4</v>
      </c>
      <c r="F15" s="104">
        <v>2</v>
      </c>
      <c r="J15" s="188">
        <f>H15*G15*1.13</f>
        <v>0</v>
      </c>
    </row>
    <row r="16" spans="1:10" ht="31.5" customHeight="1">
      <c r="A16" s="117" t="s">
        <v>746</v>
      </c>
      <c r="B16" s="189" t="str">
        <f>'[3]GDF'!B21</f>
        <v>Assess demand for second line drugs in collaboration with GLC</v>
      </c>
      <c r="C16" s="104" t="s">
        <v>366</v>
      </c>
      <c r="D16" s="104" t="s">
        <v>261</v>
      </c>
      <c r="E16" s="104">
        <v>2</v>
      </c>
      <c r="F16" s="104">
        <v>0</v>
      </c>
      <c r="J16" s="188">
        <f>H16*G16*1.13</f>
        <v>0</v>
      </c>
    </row>
    <row r="17" spans="1:10" ht="28.5" customHeight="1">
      <c r="A17" s="101" t="s">
        <v>748</v>
      </c>
      <c r="B17" s="189" t="str">
        <f>'[3]GDF'!B22</f>
        <v>Collaborate with GLC in applications and review for second line drugs</v>
      </c>
      <c r="C17" s="104" t="s">
        <v>373</v>
      </c>
      <c r="D17" s="104" t="s">
        <v>261</v>
      </c>
      <c r="E17" s="104">
        <v>4</v>
      </c>
      <c r="F17" s="104">
        <v>2</v>
      </c>
      <c r="J17" s="188">
        <f>H17*G17*1.13</f>
        <v>0</v>
      </c>
    </row>
    <row r="18" spans="2:10" ht="19.5" customHeight="1">
      <c r="B18" s="118" t="s">
        <v>282</v>
      </c>
      <c r="I18" s="191">
        <f>SUM(I6:I17)</f>
        <v>54917.99999999999</v>
      </c>
      <c r="J18" s="192">
        <f>SUM(J8:J17)</f>
        <v>67799.99999999999</v>
      </c>
    </row>
    <row r="20" spans="2:4" ht="32.25" customHeight="1">
      <c r="B20" s="118" t="str">
        <f>'[3]GDF'!B24</f>
        <v>1.2  Application and review process for GDF grants </v>
      </c>
      <c r="C20" s="52" t="s">
        <v>366</v>
      </c>
      <c r="D20" s="104" t="s">
        <v>261</v>
      </c>
    </row>
    <row r="21" spans="2:9" ht="15" customHeight="1">
      <c r="B21" s="118"/>
      <c r="C21" s="35"/>
      <c r="D21" s="104" t="s">
        <v>262</v>
      </c>
      <c r="E21" s="35">
        <f>SUM(E23:E30)</f>
        <v>74</v>
      </c>
      <c r="H21" s="185">
        <v>120000</v>
      </c>
      <c r="I21" s="188">
        <f>H21*E21%*1.13</f>
        <v>100343.99999999999</v>
      </c>
    </row>
    <row r="22" spans="2:9" ht="20.25" customHeight="1">
      <c r="B22" s="118"/>
      <c r="C22" s="35"/>
      <c r="D22" s="104" t="s">
        <v>263</v>
      </c>
      <c r="F22" s="35">
        <f>SUM(F23:F30)</f>
        <v>50</v>
      </c>
      <c r="H22" s="185">
        <v>60000</v>
      </c>
      <c r="I22" s="188">
        <f>H22*F22%*1.13</f>
        <v>33900</v>
      </c>
    </row>
    <row r="23" spans="1:6" ht="34.5" customHeight="1">
      <c r="A23" s="101" t="s">
        <v>754</v>
      </c>
      <c r="B23" s="189" t="str">
        <f>'[3]GDF'!B25</f>
        <v>Accept applications for first line TB drugs (and diagnostics) and applications for direct procurement</v>
      </c>
      <c r="C23" s="104" t="s">
        <v>374</v>
      </c>
      <c r="D23" s="104" t="s">
        <v>261</v>
      </c>
      <c r="E23" s="104">
        <v>2</v>
      </c>
      <c r="F23" s="104">
        <v>2</v>
      </c>
    </row>
    <row r="24" spans="1:6" ht="30" customHeight="1">
      <c r="A24" s="117" t="s">
        <v>757</v>
      </c>
      <c r="B24" s="193" t="str">
        <f>'[3]GDF'!B26</f>
        <v>Screening of applications for grants and direct procurement</v>
      </c>
      <c r="C24" s="104" t="s">
        <v>375</v>
      </c>
      <c r="D24" s="104" t="s">
        <v>261</v>
      </c>
      <c r="E24" s="104">
        <v>12</v>
      </c>
      <c r="F24" s="104">
        <v>6</v>
      </c>
    </row>
    <row r="25" spans="1:10" ht="12.75">
      <c r="A25" s="101" t="s">
        <v>760</v>
      </c>
      <c r="B25" s="193" t="str">
        <f>'[3]GDF'!B27</f>
        <v>Review of grant applications by GDF technical review committee</v>
      </c>
      <c r="C25" s="104" t="s">
        <v>376</v>
      </c>
      <c r="D25" s="104" t="s">
        <v>261</v>
      </c>
      <c r="E25" s="104">
        <v>16</v>
      </c>
      <c r="F25" s="104">
        <v>16</v>
      </c>
      <c r="G25" s="104" t="s">
        <v>545</v>
      </c>
      <c r="H25" s="185" t="s">
        <v>545</v>
      </c>
      <c r="J25" s="188" t="s">
        <v>545</v>
      </c>
    </row>
    <row r="26" spans="2:10" ht="18.75" customHeight="1">
      <c r="B26" s="193" t="s">
        <v>377</v>
      </c>
      <c r="D26" s="104" t="s">
        <v>297</v>
      </c>
      <c r="G26" s="104">
        <v>3</v>
      </c>
      <c r="H26" s="185">
        <v>30000</v>
      </c>
      <c r="J26" s="188">
        <f>H26*G26*1.13</f>
        <v>101699.99999999999</v>
      </c>
    </row>
    <row r="27" spans="1:11" ht="18" customHeight="1">
      <c r="A27" s="117" t="s">
        <v>762</v>
      </c>
      <c r="B27" s="193" t="str">
        <f>'[3]GDF'!B28</f>
        <v>Country visits</v>
      </c>
      <c r="C27" s="104" t="s">
        <v>378</v>
      </c>
      <c r="D27" s="104" t="s">
        <v>261</v>
      </c>
      <c r="E27" s="104">
        <v>24</v>
      </c>
      <c r="F27" s="104">
        <v>8</v>
      </c>
      <c r="G27" s="104" t="s">
        <v>545</v>
      </c>
      <c r="H27" s="185" t="s">
        <v>545</v>
      </c>
      <c r="J27" s="188" t="s">
        <v>545</v>
      </c>
      <c r="K27" s="104" t="s">
        <v>379</v>
      </c>
    </row>
    <row r="28" spans="1:10" ht="18" customHeight="1">
      <c r="A28" s="117"/>
      <c r="B28" s="193" t="s">
        <v>380</v>
      </c>
      <c r="D28" s="104" t="s">
        <v>287</v>
      </c>
      <c r="G28" s="104">
        <v>10</v>
      </c>
      <c r="H28" s="185">
        <v>2500</v>
      </c>
      <c r="J28" s="188">
        <f>H28*G28*1.13</f>
        <v>28249.999999999996</v>
      </c>
    </row>
    <row r="29" spans="1:10" ht="18" customHeight="1">
      <c r="A29" s="101" t="s">
        <v>764</v>
      </c>
      <c r="B29" s="189" t="str">
        <f>'[3]GDF'!B29</f>
        <v>Grant agreements</v>
      </c>
      <c r="C29" s="104" t="s">
        <v>381</v>
      </c>
      <c r="D29" s="104" t="s">
        <v>261</v>
      </c>
      <c r="E29" s="104">
        <v>16</v>
      </c>
      <c r="F29" s="104">
        <v>16</v>
      </c>
      <c r="J29" s="188" t="s">
        <v>545</v>
      </c>
    </row>
    <row r="30" spans="1:10" ht="19.5" customHeight="1">
      <c r="A30" s="117" t="s">
        <v>766</v>
      </c>
      <c r="B30" s="189" t="str">
        <f>'[3]GDF'!B30</f>
        <v>Develop application mechanism for TB diagnostics</v>
      </c>
      <c r="C30" s="104" t="s">
        <v>366</v>
      </c>
      <c r="D30" s="104" t="s">
        <v>261</v>
      </c>
      <c r="E30" s="104">
        <v>4</v>
      </c>
      <c r="F30" s="104">
        <v>2</v>
      </c>
      <c r="G30" s="104" t="s">
        <v>545</v>
      </c>
      <c r="H30" s="185" t="s">
        <v>545</v>
      </c>
      <c r="J30" s="188" t="s">
        <v>545</v>
      </c>
    </row>
    <row r="31" spans="1:10" ht="32.25" customHeight="1">
      <c r="A31" s="117"/>
      <c r="B31" s="189" t="s">
        <v>382</v>
      </c>
      <c r="D31" s="104" t="s">
        <v>277</v>
      </c>
      <c r="G31" s="104">
        <v>1</v>
      </c>
      <c r="H31" s="185">
        <v>5000</v>
      </c>
      <c r="J31" s="188">
        <f>H31*G31*1.13</f>
        <v>5649.999999999999</v>
      </c>
    </row>
    <row r="32" spans="1:10" ht="12.75">
      <c r="A32" s="101" t="s">
        <v>545</v>
      </c>
      <c r="B32" s="118" t="s">
        <v>282</v>
      </c>
      <c r="C32" s="112"/>
      <c r="D32" s="112"/>
      <c r="I32" s="191">
        <f>SUM(I21:I30)</f>
        <v>134244</v>
      </c>
      <c r="J32" s="191">
        <f>SUM(J23:J30)</f>
        <v>129949.99999999999</v>
      </c>
    </row>
    <row r="33" ht="12.75">
      <c r="B33" s="118" t="s">
        <v>545</v>
      </c>
    </row>
    <row r="34" spans="1:4" ht="40.5" customHeight="1">
      <c r="A34" s="121"/>
      <c r="B34" s="118" t="str">
        <f>'[3]GDF'!B32</f>
        <v>1.3  Whitelist of pre-qualified manufacturers of quality TB products</v>
      </c>
      <c r="C34" s="52" t="s">
        <v>383</v>
      </c>
      <c r="D34" s="104" t="s">
        <v>261</v>
      </c>
    </row>
    <row r="35" spans="1:9" ht="17.25" customHeight="1">
      <c r="A35" s="121"/>
      <c r="B35" s="118"/>
      <c r="C35" s="35"/>
      <c r="D35" s="104" t="s">
        <v>262</v>
      </c>
      <c r="E35" s="35">
        <f>SUM(E37:E43)</f>
        <v>16</v>
      </c>
      <c r="H35" s="185">
        <v>120000</v>
      </c>
      <c r="I35" s="188">
        <f>H35*E35%*1.13</f>
        <v>21695.999999999996</v>
      </c>
    </row>
    <row r="36" spans="1:9" ht="17.25" customHeight="1">
      <c r="A36" s="121"/>
      <c r="B36" s="118"/>
      <c r="C36" s="35"/>
      <c r="D36" s="104" t="s">
        <v>263</v>
      </c>
      <c r="F36" s="35">
        <f>SUM(F37:F43)</f>
        <v>14</v>
      </c>
      <c r="H36" s="185">
        <v>60000</v>
      </c>
      <c r="I36" s="188">
        <f>H36*F36%*1.13</f>
        <v>9492</v>
      </c>
    </row>
    <row r="37" spans="1:12" ht="39.75" customHeight="1">
      <c r="A37" s="121" t="s">
        <v>774</v>
      </c>
      <c r="B37" s="189" t="str">
        <f>'[3]GDF'!B33</f>
        <v>Publication of first whitelist of pre-qualified TB manufacturers through 2001 GDF-EDM/QSM project</v>
      </c>
      <c r="C37" s="103" t="s">
        <v>384</v>
      </c>
      <c r="D37" s="104" t="s">
        <v>261</v>
      </c>
      <c r="E37" s="104">
        <v>2</v>
      </c>
      <c r="F37" s="104">
        <v>2</v>
      </c>
      <c r="G37" s="104" t="s">
        <v>545</v>
      </c>
      <c r="J37" s="188" t="s">
        <v>545</v>
      </c>
      <c r="L37" s="104" t="s">
        <v>385</v>
      </c>
    </row>
    <row r="38" spans="1:12" ht="41.25" customHeight="1">
      <c r="A38" s="121" t="s">
        <v>776</v>
      </c>
      <c r="B38" s="189" t="str">
        <f>'[3]GDF'!B34</f>
        <v>Issue second General Procurement Notice inviting expressions of interest (EOI) to supply TB products</v>
      </c>
      <c r="C38" s="103" t="s">
        <v>386</v>
      </c>
      <c r="D38" s="104" t="s">
        <v>261</v>
      </c>
      <c r="E38" s="104">
        <v>2</v>
      </c>
      <c r="F38" s="104">
        <v>0</v>
      </c>
      <c r="G38" s="104" t="s">
        <v>545</v>
      </c>
      <c r="H38" s="185" t="s">
        <v>545</v>
      </c>
      <c r="J38" s="188" t="s">
        <v>545</v>
      </c>
      <c r="L38" s="104" t="s">
        <v>385</v>
      </c>
    </row>
    <row r="39" spans="1:12" ht="30" customHeight="1">
      <c r="A39" s="121" t="s">
        <v>778</v>
      </c>
      <c r="B39" s="189" t="str">
        <f>'[3]GDF'!B35</f>
        <v>Receipt of EOIs and issuance of Guidelines for Dossier Submission by EDM/QSM</v>
      </c>
      <c r="C39" s="103" t="s">
        <v>386</v>
      </c>
      <c r="D39" s="122" t="s">
        <v>261</v>
      </c>
      <c r="E39" s="104">
        <v>2</v>
      </c>
      <c r="F39" s="104">
        <v>0</v>
      </c>
      <c r="L39" s="104" t="s">
        <v>387</v>
      </c>
    </row>
    <row r="40" spans="1:12" ht="21" customHeight="1">
      <c r="A40" s="121" t="s">
        <v>780</v>
      </c>
      <c r="B40" s="189" t="str">
        <f>'[3]GDF'!B36</f>
        <v>Review of product dossiers from suppliers by EDM/QSM</v>
      </c>
      <c r="C40" s="103" t="s">
        <v>386</v>
      </c>
      <c r="D40" s="104" t="s">
        <v>261</v>
      </c>
      <c r="E40" s="104">
        <v>2</v>
      </c>
      <c r="F40" s="104">
        <v>6</v>
      </c>
      <c r="G40" s="104" t="s">
        <v>545</v>
      </c>
      <c r="H40" s="185" t="s">
        <v>545</v>
      </c>
      <c r="J40" s="188" t="s">
        <v>545</v>
      </c>
      <c r="K40" s="104" t="s">
        <v>388</v>
      </c>
      <c r="L40" s="104" t="s">
        <v>387</v>
      </c>
    </row>
    <row r="41" spans="1:12" ht="19.5" customHeight="1">
      <c r="A41" s="121" t="s">
        <v>783</v>
      </c>
      <c r="B41" s="189" t="str">
        <f>'[3]GDF'!B37</f>
        <v>GMP physical site audits of eligible manufacturers</v>
      </c>
      <c r="C41" s="103" t="s">
        <v>386</v>
      </c>
      <c r="D41" s="104" t="s">
        <v>261</v>
      </c>
      <c r="E41" s="104">
        <v>2</v>
      </c>
      <c r="F41" s="104">
        <v>2</v>
      </c>
      <c r="G41" s="104" t="s">
        <v>545</v>
      </c>
      <c r="H41" s="185" t="s">
        <v>545</v>
      </c>
      <c r="J41" s="188" t="s">
        <v>545</v>
      </c>
      <c r="K41" s="104" t="s">
        <v>389</v>
      </c>
      <c r="L41" s="104" t="s">
        <v>387</v>
      </c>
    </row>
    <row r="42" spans="1:12" ht="30" customHeight="1">
      <c r="A42" s="121" t="s">
        <v>786</v>
      </c>
      <c r="B42" s="189" t="str">
        <f>'[3]GDF'!B38</f>
        <v>Preparation and publication of updated whitelist of pre-qualified TB manufacturers</v>
      </c>
      <c r="C42" s="103" t="s">
        <v>384</v>
      </c>
      <c r="E42" s="104">
        <v>2</v>
      </c>
      <c r="F42" s="104">
        <v>2</v>
      </c>
      <c r="G42" s="104" t="s">
        <v>545</v>
      </c>
      <c r="J42" s="188"/>
      <c r="L42" s="104" t="s">
        <v>385</v>
      </c>
    </row>
    <row r="43" spans="1:10" ht="21.75" customHeight="1">
      <c r="A43" s="121" t="s">
        <v>789</v>
      </c>
      <c r="B43" s="189" t="str">
        <f>'[3]GDF'!B39</f>
        <v>Coordination with QSM</v>
      </c>
      <c r="C43" s="103" t="s">
        <v>384</v>
      </c>
      <c r="E43" s="104">
        <v>4</v>
      </c>
      <c r="F43" s="104">
        <v>2</v>
      </c>
      <c r="J43" s="188">
        <f>H43*G43*1.13</f>
        <v>0</v>
      </c>
    </row>
    <row r="44" spans="1:10" ht="21.75" customHeight="1">
      <c r="A44" s="121"/>
      <c r="B44" s="189" t="s">
        <v>390</v>
      </c>
      <c r="C44" s="103"/>
      <c r="D44" s="104" t="s">
        <v>277</v>
      </c>
      <c r="G44" s="104">
        <v>10</v>
      </c>
      <c r="H44" s="185">
        <v>1000</v>
      </c>
      <c r="J44" s="188">
        <f>H44*G44*1.13</f>
        <v>11299.999999999998</v>
      </c>
    </row>
    <row r="45" spans="1:10" ht="21.75" customHeight="1">
      <c r="A45" s="121"/>
      <c r="B45" s="189" t="s">
        <v>391</v>
      </c>
      <c r="C45" s="103"/>
      <c r="D45" s="104" t="s">
        <v>277</v>
      </c>
      <c r="G45" s="104">
        <v>1</v>
      </c>
      <c r="H45" s="185">
        <v>100000</v>
      </c>
      <c r="J45" s="188">
        <f>H45*G45*1.13</f>
        <v>112999.99999999999</v>
      </c>
    </row>
    <row r="46" spans="1:10" ht="21.75" customHeight="1">
      <c r="A46" s="121"/>
      <c r="B46" s="189" t="s">
        <v>392</v>
      </c>
      <c r="C46" s="103"/>
      <c r="D46" s="104" t="s">
        <v>277</v>
      </c>
      <c r="G46" s="104">
        <v>1</v>
      </c>
      <c r="H46" s="185">
        <v>200000</v>
      </c>
      <c r="J46" s="188">
        <f>H46*G46*1.13</f>
        <v>225999.99999999997</v>
      </c>
    </row>
    <row r="47" spans="1:10" ht="12.75">
      <c r="A47" s="124"/>
      <c r="B47" s="118" t="s">
        <v>282</v>
      </c>
      <c r="C47" s="125"/>
      <c r="D47" s="104" t="s">
        <v>545</v>
      </c>
      <c r="I47" s="191">
        <f>SUM(I35:I43)</f>
        <v>31187.999999999996</v>
      </c>
      <c r="J47" s="194">
        <f>SUM(J37:J46)</f>
        <v>350299.99999999994</v>
      </c>
    </row>
    <row r="48" spans="1:4" ht="12.75">
      <c r="A48" s="124"/>
      <c r="C48" s="125"/>
      <c r="D48" s="125"/>
    </row>
    <row r="49" spans="1:4" ht="12.75">
      <c r="A49" s="121"/>
      <c r="B49" s="195" t="str">
        <f>'[3]GDF'!B41</f>
        <v>1.4  Coordination of GDF supply agents and monitoring agents</v>
      </c>
      <c r="C49" s="52" t="s">
        <v>384</v>
      </c>
      <c r="D49" s="104" t="s">
        <v>261</v>
      </c>
    </row>
    <row r="50" spans="1:9" ht="12.75">
      <c r="A50" s="121"/>
      <c r="B50" s="195"/>
      <c r="C50" s="35"/>
      <c r="D50" s="104" t="s">
        <v>262</v>
      </c>
      <c r="E50" s="35">
        <f>SUM(E52:E58)</f>
        <v>42</v>
      </c>
      <c r="H50" s="185">
        <v>120000</v>
      </c>
      <c r="I50" s="188">
        <f>H50*E50%*1.13</f>
        <v>56951.99999999999</v>
      </c>
    </row>
    <row r="51" spans="1:9" ht="12.75">
      <c r="A51" s="121"/>
      <c r="B51" s="195"/>
      <c r="C51" s="35"/>
      <c r="D51" s="104" t="s">
        <v>263</v>
      </c>
      <c r="F51" s="35">
        <f>SUM(F52:F58)</f>
        <v>8</v>
      </c>
      <c r="H51" s="185">
        <v>60000</v>
      </c>
      <c r="I51" s="188">
        <f>H51*F51%*1.13</f>
        <v>5423.999999999999</v>
      </c>
    </row>
    <row r="52" spans="1:10" ht="36" customHeight="1">
      <c r="A52" s="121" t="s">
        <v>393</v>
      </c>
      <c r="B52" s="189" t="str">
        <f>'[3]GDF'!B42</f>
        <v>Regular communication and video conferences with GDF contractual partners for supply and monitoring</v>
      </c>
      <c r="C52" s="103" t="s">
        <v>384</v>
      </c>
      <c r="D52" s="115" t="s">
        <v>261</v>
      </c>
      <c r="E52" s="104">
        <v>16</v>
      </c>
      <c r="F52" s="104">
        <v>2</v>
      </c>
      <c r="G52" s="104" t="s">
        <v>545</v>
      </c>
      <c r="H52" s="185" t="s">
        <v>545</v>
      </c>
      <c r="J52" s="188" t="s">
        <v>545</v>
      </c>
    </row>
    <row r="53" spans="1:10" ht="16.5" customHeight="1">
      <c r="A53" s="121"/>
      <c r="B53" s="189" t="s">
        <v>394</v>
      </c>
      <c r="C53" s="103"/>
      <c r="D53" s="115" t="s">
        <v>395</v>
      </c>
      <c r="G53" s="104">
        <v>10</v>
      </c>
      <c r="H53" s="185">
        <v>200</v>
      </c>
      <c r="J53" s="188">
        <f>H53*G53*1.13</f>
        <v>2260</v>
      </c>
    </row>
    <row r="54" spans="1:10" ht="36.75" customHeight="1">
      <c r="A54" s="121" t="s">
        <v>2</v>
      </c>
      <c r="B54" s="193" t="str">
        <f>'[3]GDF'!B43</f>
        <v>Super Team' meetings between GDF secretariat and contractual partners for supply and monitoring</v>
      </c>
      <c r="C54" s="103" t="s">
        <v>384</v>
      </c>
      <c r="D54" s="115" t="s">
        <v>261</v>
      </c>
      <c r="E54" s="104">
        <v>10</v>
      </c>
      <c r="F54" s="104">
        <v>2</v>
      </c>
      <c r="G54" s="104" t="s">
        <v>545</v>
      </c>
      <c r="H54" s="185" t="s">
        <v>545</v>
      </c>
      <c r="J54" s="188" t="s">
        <v>545</v>
      </c>
    </row>
    <row r="55" spans="1:10" ht="17.25" customHeight="1">
      <c r="A55" s="121"/>
      <c r="B55" s="193" t="s">
        <v>396</v>
      </c>
      <c r="C55" s="103"/>
      <c r="D55" s="115" t="s">
        <v>287</v>
      </c>
      <c r="G55" s="104">
        <v>15</v>
      </c>
      <c r="H55" s="185">
        <v>2500</v>
      </c>
      <c r="J55" s="188">
        <f>H55*G55*1.13</f>
        <v>42374.99999999999</v>
      </c>
    </row>
    <row r="56" spans="1:11" ht="37.5" customHeight="1">
      <c r="A56" s="121" t="s">
        <v>4</v>
      </c>
      <c r="B56" s="189" t="str">
        <f>'[3]GDF'!B44</f>
        <v>Contracts and extensions of contracts with GDF supply agents and monitoring agents</v>
      </c>
      <c r="C56" s="103" t="s">
        <v>386</v>
      </c>
      <c r="D56" s="115" t="s">
        <v>261</v>
      </c>
      <c r="E56" s="104">
        <v>12</v>
      </c>
      <c r="F56" s="104">
        <v>2</v>
      </c>
      <c r="G56" s="104" t="s">
        <v>545</v>
      </c>
      <c r="H56" s="185" t="s">
        <v>545</v>
      </c>
      <c r="J56" s="188" t="s">
        <v>545</v>
      </c>
      <c r="K56" s="110">
        <v>0.01</v>
      </c>
    </row>
    <row r="57" spans="1:11" ht="50.25" customHeight="1">
      <c r="A57" s="121"/>
      <c r="B57" s="189" t="s">
        <v>397</v>
      </c>
      <c r="C57" s="103"/>
      <c r="D57" s="115" t="s">
        <v>277</v>
      </c>
      <c r="G57" s="104">
        <v>1</v>
      </c>
      <c r="H57" s="185">
        <f>SUM(H71+H72+H73)*0.01</f>
        <v>374400</v>
      </c>
      <c r="J57" s="188">
        <f>H57*G57*1.13</f>
        <v>423071.99999999994</v>
      </c>
      <c r="K57" s="110"/>
    </row>
    <row r="58" spans="1:6" ht="25.5">
      <c r="A58" s="121" t="s">
        <v>7</v>
      </c>
      <c r="B58" s="189" t="str">
        <f>'[3]GDF'!B45</f>
        <v>Financial and technical reports from procurement agent and monitoring agents</v>
      </c>
      <c r="C58" s="103" t="s">
        <v>398</v>
      </c>
      <c r="D58" s="115" t="s">
        <v>261</v>
      </c>
      <c r="E58" s="104">
        <v>4</v>
      </c>
      <c r="F58" s="104">
        <v>2</v>
      </c>
    </row>
    <row r="59" spans="1:10" ht="12.75">
      <c r="A59" s="121"/>
      <c r="B59" s="118" t="s">
        <v>282</v>
      </c>
      <c r="C59" s="127"/>
      <c r="D59" s="127"/>
      <c r="I59" s="191">
        <f>SUM(I50:I58)</f>
        <v>62375.99999999999</v>
      </c>
      <c r="J59" s="192">
        <f>SUM(J52:J58)</f>
        <v>467706.99999999994</v>
      </c>
    </row>
    <row r="60" spans="1:4" ht="12.75">
      <c r="A60" s="121"/>
      <c r="C60" s="127"/>
      <c r="D60" s="127"/>
    </row>
    <row r="61" spans="1:4" ht="12.75">
      <c r="A61" s="123"/>
      <c r="B61" s="195" t="str">
        <f>'[3]GDF'!B47</f>
        <v>1.5  Grants of first line TB drugs for GDF</v>
      </c>
      <c r="C61" s="52" t="s">
        <v>386</v>
      </c>
      <c r="D61" s="104" t="s">
        <v>261</v>
      </c>
    </row>
    <row r="62" spans="1:9" ht="12.75">
      <c r="A62" s="123"/>
      <c r="B62" s="195"/>
      <c r="D62" s="104" t="s">
        <v>262</v>
      </c>
      <c r="E62" s="35">
        <f>SUM(E64:E75)</f>
        <v>28</v>
      </c>
      <c r="H62" s="185">
        <v>120000</v>
      </c>
      <c r="I62" s="188">
        <f>H62*E62%*1.13</f>
        <v>37968</v>
      </c>
    </row>
    <row r="63" spans="1:9" ht="12.75">
      <c r="A63" s="123"/>
      <c r="B63" s="195"/>
      <c r="D63" s="104" t="s">
        <v>263</v>
      </c>
      <c r="F63" s="35">
        <f>SUM(F64:F75)</f>
        <v>20</v>
      </c>
      <c r="H63" s="185">
        <v>60000</v>
      </c>
      <c r="I63" s="188">
        <f>H63*F63%*1.13</f>
        <v>13559.999999999998</v>
      </c>
    </row>
    <row r="64" spans="1:12" ht="18" customHeight="1">
      <c r="A64" s="123" t="s">
        <v>13</v>
      </c>
      <c r="B64" s="193" t="str">
        <f>'[3]GDF'!B48</f>
        <v>Issue tender</v>
      </c>
      <c r="C64" s="103" t="s">
        <v>383</v>
      </c>
      <c r="D64" s="104" t="s">
        <v>261</v>
      </c>
      <c r="E64" s="104">
        <v>4</v>
      </c>
      <c r="F64" s="104">
        <v>4</v>
      </c>
      <c r="G64" s="104" t="s">
        <v>545</v>
      </c>
      <c r="H64" s="185" t="s">
        <v>545</v>
      </c>
      <c r="L64" s="104" t="s">
        <v>399</v>
      </c>
    </row>
    <row r="65" spans="1:12" ht="18.75" customHeight="1">
      <c r="A65" s="123" t="s">
        <v>15</v>
      </c>
      <c r="B65" s="193" t="str">
        <f>'[3]GDF'!B49</f>
        <v>Adjudication of bids</v>
      </c>
      <c r="C65" s="103" t="s">
        <v>383</v>
      </c>
      <c r="D65" s="104" t="s">
        <v>261</v>
      </c>
      <c r="E65" s="104">
        <v>2</v>
      </c>
      <c r="F65" s="104">
        <v>2</v>
      </c>
      <c r="G65" s="104" t="s">
        <v>545</v>
      </c>
      <c r="H65" s="185" t="s">
        <v>545</v>
      </c>
      <c r="J65" s="188" t="s">
        <v>545</v>
      </c>
      <c r="L65" s="104" t="s">
        <v>399</v>
      </c>
    </row>
    <row r="66" spans="1:10" ht="21.75" customHeight="1">
      <c r="A66" s="123"/>
      <c r="B66" s="193" t="s">
        <v>404</v>
      </c>
      <c r="C66" s="103"/>
      <c r="D66" s="104" t="s">
        <v>277</v>
      </c>
      <c r="G66" s="104">
        <v>1</v>
      </c>
      <c r="H66" s="185">
        <v>15000</v>
      </c>
      <c r="J66" s="188">
        <f>H66*G66*1.13</f>
        <v>16950</v>
      </c>
    </row>
    <row r="67" spans="1:12" ht="16.5" customHeight="1">
      <c r="A67" s="123" t="s">
        <v>17</v>
      </c>
      <c r="B67" s="193" t="str">
        <f>'[3]GDF'!B50</f>
        <v>Selection and appointment of suppliers (split order)</v>
      </c>
      <c r="C67" s="103" t="s">
        <v>383</v>
      </c>
      <c r="D67" s="104" t="s">
        <v>261</v>
      </c>
      <c r="E67" s="104">
        <v>4</v>
      </c>
      <c r="F67" s="104">
        <v>2</v>
      </c>
      <c r="G67" s="104" t="s">
        <v>545</v>
      </c>
      <c r="H67" s="185" t="s">
        <v>545</v>
      </c>
      <c r="J67" s="188" t="s">
        <v>545</v>
      </c>
      <c r="L67" s="104" t="s">
        <v>399</v>
      </c>
    </row>
    <row r="68" spans="1:10" ht="23.25" customHeight="1">
      <c r="A68" s="123"/>
      <c r="B68" s="193" t="s">
        <v>405</v>
      </c>
      <c r="C68" s="103"/>
      <c r="D68" s="104" t="s">
        <v>287</v>
      </c>
      <c r="G68" s="104">
        <v>2</v>
      </c>
      <c r="H68" s="185">
        <v>2500</v>
      </c>
      <c r="J68" s="188">
        <f>H68*G68*1.13</f>
        <v>5649.999999999999</v>
      </c>
    </row>
    <row r="69" spans="1:12" ht="24" customHeight="1">
      <c r="A69" s="123" t="s">
        <v>22</v>
      </c>
      <c r="B69" s="193" t="str">
        <f>'[3]GDF'!B51</f>
        <v>Establish stockpile(s) of GDF products</v>
      </c>
      <c r="C69" s="103" t="s">
        <v>386</v>
      </c>
      <c r="D69" s="104" t="s">
        <v>261</v>
      </c>
      <c r="E69" s="104">
        <v>8</v>
      </c>
      <c r="F69" s="104">
        <v>2</v>
      </c>
      <c r="G69" s="104" t="s">
        <v>545</v>
      </c>
      <c r="J69" s="188" t="s">
        <v>545</v>
      </c>
      <c r="L69" s="104" t="s">
        <v>406</v>
      </c>
    </row>
    <row r="70" spans="1:12" ht="18.75" customHeight="1">
      <c r="A70" s="123" t="s">
        <v>24</v>
      </c>
      <c r="B70" s="193" t="str">
        <f>'[3]GDF'!B52</f>
        <v>Place orders with procurement agent</v>
      </c>
      <c r="C70" s="103" t="s">
        <v>384</v>
      </c>
      <c r="D70" s="104" t="s">
        <v>261</v>
      </c>
      <c r="E70" s="104">
        <v>4</v>
      </c>
      <c r="F70" s="104">
        <v>4</v>
      </c>
      <c r="G70" s="104" t="s">
        <v>545</v>
      </c>
      <c r="H70" s="185" t="s">
        <v>545</v>
      </c>
      <c r="J70" s="188" t="s">
        <v>545</v>
      </c>
      <c r="K70" s="104" t="s">
        <v>407</v>
      </c>
      <c r="L70" s="104" t="s">
        <v>399</v>
      </c>
    </row>
    <row r="71" spans="1:10" ht="36.75" customHeight="1">
      <c r="A71" s="123"/>
      <c r="B71" s="193" t="s">
        <v>408</v>
      </c>
      <c r="C71" s="103"/>
      <c r="D71" s="89" t="s">
        <v>409</v>
      </c>
      <c r="G71" s="89">
        <v>1</v>
      </c>
      <c r="H71" s="196">
        <v>32000000</v>
      </c>
      <c r="J71" s="188">
        <f>H71*G71*1.06</f>
        <v>33920000</v>
      </c>
    </row>
    <row r="72" spans="1:11" ht="33" customHeight="1">
      <c r="A72" s="123"/>
      <c r="B72" s="193" t="s">
        <v>410</v>
      </c>
      <c r="C72" s="103"/>
      <c r="D72" s="104" t="s">
        <v>277</v>
      </c>
      <c r="G72" s="104">
        <v>1</v>
      </c>
      <c r="H72" s="185">
        <v>1280000</v>
      </c>
      <c r="J72" s="188">
        <f>H72*G72*1.13</f>
        <v>1446399.9999999998</v>
      </c>
      <c r="K72" s="110"/>
    </row>
    <row r="73" spans="1:11" ht="19.5" customHeight="1">
      <c r="A73" s="123"/>
      <c r="B73" s="197" t="s">
        <v>411</v>
      </c>
      <c r="C73" s="103"/>
      <c r="D73" s="104" t="s">
        <v>277</v>
      </c>
      <c r="G73" s="104">
        <v>1</v>
      </c>
      <c r="H73" s="185">
        <v>4160000</v>
      </c>
      <c r="J73" s="188">
        <f>H73*G73*1.13</f>
        <v>4700800</v>
      </c>
      <c r="K73" s="110"/>
    </row>
    <row r="74" spans="1:12" ht="27" customHeight="1">
      <c r="A74" s="123" t="s">
        <v>26</v>
      </c>
      <c r="B74" s="193" t="str">
        <f>'[3]GDF'!B53</f>
        <v>Quality control and pre shipment inspection</v>
      </c>
      <c r="C74" s="103" t="s">
        <v>384</v>
      </c>
      <c r="D74" s="104" t="s">
        <v>261</v>
      </c>
      <c r="E74" s="104">
        <v>4</v>
      </c>
      <c r="F74" s="104">
        <v>4</v>
      </c>
      <c r="G74" s="104" t="s">
        <v>545</v>
      </c>
      <c r="H74" s="185" t="s">
        <v>545</v>
      </c>
      <c r="J74" s="188" t="s">
        <v>545</v>
      </c>
      <c r="K74" s="110">
        <v>0.04</v>
      </c>
      <c r="L74" s="104" t="s">
        <v>399</v>
      </c>
    </row>
    <row r="75" spans="1:12" ht="15.75" customHeight="1">
      <c r="A75" s="123" t="s">
        <v>30</v>
      </c>
      <c r="B75" s="197" t="str">
        <f>'[3]GDF'!B54</f>
        <v>Shipping/freight to countries</v>
      </c>
      <c r="C75" s="103" t="s">
        <v>384</v>
      </c>
      <c r="D75" s="104" t="s">
        <v>261</v>
      </c>
      <c r="E75" s="104">
        <v>2</v>
      </c>
      <c r="F75" s="104">
        <v>2</v>
      </c>
      <c r="G75" s="104" t="s">
        <v>545</v>
      </c>
      <c r="H75" s="185" t="s">
        <v>545</v>
      </c>
      <c r="J75" s="188" t="s">
        <v>545</v>
      </c>
      <c r="K75" s="110">
        <v>0.13</v>
      </c>
      <c r="L75" s="104" t="s">
        <v>399</v>
      </c>
    </row>
    <row r="77" spans="1:10" ht="15.75" customHeight="1">
      <c r="A77" s="130"/>
      <c r="B77" s="198" t="s">
        <v>282</v>
      </c>
      <c r="I77" s="191">
        <f>SUM(I49:I75)</f>
        <v>176280</v>
      </c>
      <c r="J77" s="192">
        <f>SUM(J64:J75)</f>
        <v>40089800</v>
      </c>
    </row>
    <row r="78" spans="1:2" ht="15.75" customHeight="1">
      <c r="A78" s="130"/>
      <c r="B78" s="198"/>
    </row>
    <row r="79" spans="2:4" ht="12.75">
      <c r="B79" s="118" t="str">
        <f>'[3]GDF'!B56</f>
        <v>2.1  Global TB drug market survey</v>
      </c>
      <c r="C79" s="52" t="s">
        <v>412</v>
      </c>
      <c r="D79" s="104" t="s">
        <v>261</v>
      </c>
    </row>
    <row r="80" spans="2:9" ht="12.75">
      <c r="B80" s="118"/>
      <c r="D80" s="104" t="s">
        <v>262</v>
      </c>
      <c r="E80" s="35">
        <f>SUM(E82:E88)</f>
        <v>14</v>
      </c>
      <c r="H80" s="185">
        <v>120000</v>
      </c>
      <c r="I80" s="188">
        <f>H80*E80%*1.13</f>
        <v>18984</v>
      </c>
    </row>
    <row r="81" spans="2:9" ht="12.75">
      <c r="B81" s="118"/>
      <c r="D81" s="104" t="s">
        <v>263</v>
      </c>
      <c r="F81" s="35">
        <f>SUM(F82:F90)</f>
        <v>10</v>
      </c>
      <c r="H81" s="185">
        <v>60000</v>
      </c>
      <c r="I81" s="188">
        <f>H81*F81%*1.13</f>
        <v>6779.999999999999</v>
      </c>
    </row>
    <row r="82" spans="1:10" ht="17.25" customHeight="1">
      <c r="A82" s="101" t="s">
        <v>622</v>
      </c>
      <c r="B82" s="189" t="str">
        <f>'[3]GDF'!B57</f>
        <v>Modify drug market survey questionnaire</v>
      </c>
      <c r="C82" s="103" t="s">
        <v>412</v>
      </c>
      <c r="D82" s="104" t="s">
        <v>261</v>
      </c>
      <c r="E82" s="104">
        <v>2</v>
      </c>
      <c r="F82" s="104">
        <v>1</v>
      </c>
      <c r="G82" s="104" t="s">
        <v>545</v>
      </c>
      <c r="J82" s="188" t="s">
        <v>545</v>
      </c>
    </row>
    <row r="83" spans="1:10" ht="12.75">
      <c r="A83" s="101" t="s">
        <v>626</v>
      </c>
      <c r="B83" s="189" t="str">
        <f>'[3]GDF'!B58</f>
        <v>Identify contractual partner to conduct survey on behalf of GDF</v>
      </c>
      <c r="C83" s="103" t="s">
        <v>412</v>
      </c>
      <c r="D83" s="104" t="s">
        <v>261</v>
      </c>
      <c r="E83" s="104">
        <v>4</v>
      </c>
      <c r="F83" s="104">
        <v>2</v>
      </c>
      <c r="G83" s="104" t="s">
        <v>545</v>
      </c>
      <c r="H83" s="185" t="s">
        <v>545</v>
      </c>
      <c r="J83" s="188" t="s">
        <v>545</v>
      </c>
    </row>
    <row r="84" spans="2:10" ht="21" customHeight="1">
      <c r="B84" s="189" t="s">
        <v>413</v>
      </c>
      <c r="C84" s="103"/>
      <c r="D84" s="104" t="s">
        <v>277</v>
      </c>
      <c r="G84" s="104">
        <v>1</v>
      </c>
      <c r="H84" s="185">
        <v>50000</v>
      </c>
      <c r="J84" s="188">
        <f>H84*G84*1.13</f>
        <v>56499.99999999999</v>
      </c>
    </row>
    <row r="85" spans="1:10" ht="30" customHeight="1">
      <c r="A85" s="101" t="s">
        <v>630</v>
      </c>
      <c r="B85" s="189" t="str">
        <f>'[3]GDF'!B59</f>
        <v>Distribute survey and follow up with countries and regions</v>
      </c>
      <c r="C85" s="103" t="s">
        <v>414</v>
      </c>
      <c r="D85" s="104" t="s">
        <v>261</v>
      </c>
      <c r="E85" s="104">
        <v>2</v>
      </c>
      <c r="F85" s="104">
        <v>1</v>
      </c>
      <c r="G85" s="104" t="s">
        <v>545</v>
      </c>
      <c r="J85" s="188" t="s">
        <v>545</v>
      </c>
    </row>
    <row r="86" spans="1:10" ht="21.75" customHeight="1">
      <c r="A86" s="101" t="s">
        <v>42</v>
      </c>
      <c r="B86" s="189" t="str">
        <f>'[3]GDF'!B60</f>
        <v>Collect, screen and clean responses</v>
      </c>
      <c r="C86" s="103" t="s">
        <v>414</v>
      </c>
      <c r="D86" s="104" t="s">
        <v>261</v>
      </c>
      <c r="E86" s="104">
        <v>2</v>
      </c>
      <c r="F86" s="104">
        <v>1</v>
      </c>
      <c r="J86" s="188" t="s">
        <v>545</v>
      </c>
    </row>
    <row r="87" spans="1:10" ht="16.5" customHeight="1">
      <c r="A87" s="101" t="s">
        <v>45</v>
      </c>
      <c r="B87" s="189" t="str">
        <f>'[3]GDF'!B61</f>
        <v>Analyse responses</v>
      </c>
      <c r="C87" s="103" t="s">
        <v>414</v>
      </c>
      <c r="D87" s="104" t="s">
        <v>261</v>
      </c>
      <c r="E87" s="104">
        <v>2</v>
      </c>
      <c r="F87" s="104">
        <v>1</v>
      </c>
      <c r="J87" s="188" t="s">
        <v>545</v>
      </c>
    </row>
    <row r="88" spans="1:10" ht="18" customHeight="1">
      <c r="A88" s="135" t="s">
        <v>48</v>
      </c>
      <c r="B88" s="197" t="str">
        <f>'[3]GDF'!B62</f>
        <v>Publish results</v>
      </c>
      <c r="C88" s="103" t="s">
        <v>412</v>
      </c>
      <c r="D88" s="104" t="s">
        <v>261</v>
      </c>
      <c r="E88" s="104">
        <v>2</v>
      </c>
      <c r="F88" s="104">
        <v>4</v>
      </c>
      <c r="G88" s="104" t="s">
        <v>545</v>
      </c>
      <c r="H88" s="185" t="s">
        <v>545</v>
      </c>
      <c r="J88" s="188" t="s">
        <v>545</v>
      </c>
    </row>
    <row r="89" spans="1:10" ht="18" customHeight="1">
      <c r="A89" s="135"/>
      <c r="B89" s="197" t="s">
        <v>415</v>
      </c>
      <c r="C89" s="103"/>
      <c r="D89" s="104" t="s">
        <v>277</v>
      </c>
      <c r="G89" s="104">
        <v>1</v>
      </c>
      <c r="H89" s="185">
        <v>5000</v>
      </c>
      <c r="J89" s="188">
        <f>H89*G89*1.13</f>
        <v>5649.999999999999</v>
      </c>
    </row>
    <row r="90" spans="1:10" s="35" customFormat="1" ht="12.75">
      <c r="A90" s="105"/>
      <c r="B90" s="198" t="s">
        <v>282</v>
      </c>
      <c r="C90" s="52"/>
      <c r="H90" s="191"/>
      <c r="I90" s="191">
        <f>SUM(I80:I89)</f>
        <v>25764</v>
      </c>
      <c r="J90" s="192">
        <f>SUM(J82:J89)</f>
        <v>62149.99999999999</v>
      </c>
    </row>
    <row r="91" spans="1:2" ht="15.75" customHeight="1">
      <c r="A91" s="130"/>
      <c r="B91" s="197"/>
    </row>
    <row r="92" spans="2:4" ht="12.75">
      <c r="B92" s="195" t="str">
        <f>'[3]GDF'!B64</f>
        <v>2.2  Product packaging development</v>
      </c>
      <c r="C92" s="52" t="s">
        <v>412</v>
      </c>
      <c r="D92" s="104" t="s">
        <v>261</v>
      </c>
    </row>
    <row r="93" spans="2:9" ht="12.75">
      <c r="B93" s="195" t="s">
        <v>416</v>
      </c>
      <c r="C93" s="35"/>
      <c r="D93" s="104" t="s">
        <v>262</v>
      </c>
      <c r="E93" s="35">
        <f>SUM(E95:E96)</f>
        <v>16</v>
      </c>
      <c r="H93" s="185">
        <v>120000</v>
      </c>
      <c r="I93" s="188">
        <f>H93*E93%*1.13</f>
        <v>21695.999999999996</v>
      </c>
    </row>
    <row r="94" spans="2:9" ht="12.75">
      <c r="B94" s="195"/>
      <c r="C94" s="35"/>
      <c r="D94" s="104" t="s">
        <v>263</v>
      </c>
      <c r="F94" s="35">
        <f>SUM(F95:F96)</f>
        <v>8</v>
      </c>
      <c r="H94" s="185">
        <v>60000</v>
      </c>
      <c r="I94" s="188">
        <f>H94*F94%*1.13</f>
        <v>5423.999999999999</v>
      </c>
    </row>
    <row r="95" spans="1:12" ht="62.25" customHeight="1">
      <c r="A95" s="101" t="s">
        <v>636</v>
      </c>
      <c r="B95" s="189" t="str">
        <f>'[3]GDF'!B65</f>
        <v>Operational research to collect an evidence base on the impact of various types of innovative packaging on drug logistics, rational use by health workers and patient compliance</v>
      </c>
      <c r="C95" s="103" t="s">
        <v>412</v>
      </c>
      <c r="D95" s="104" t="s">
        <v>261</v>
      </c>
      <c r="E95" s="104">
        <v>8</v>
      </c>
      <c r="F95" s="104">
        <v>4</v>
      </c>
      <c r="G95" s="104" t="s">
        <v>545</v>
      </c>
      <c r="J95" s="188" t="s">
        <v>545</v>
      </c>
      <c r="L95" s="104" t="s">
        <v>417</v>
      </c>
    </row>
    <row r="96" spans="1:12" ht="33.75" customHeight="1">
      <c r="A96" s="101" t="s">
        <v>639</v>
      </c>
      <c r="B96" s="193" t="str">
        <f>'[3]GDF'!B66</f>
        <v>Reformulation and repackaging of 2 and 4 FDCs for use in intermittent regimens</v>
      </c>
      <c r="C96" s="103" t="s">
        <v>412</v>
      </c>
      <c r="D96" s="104" t="s">
        <v>261</v>
      </c>
      <c r="E96" s="104">
        <v>8</v>
      </c>
      <c r="F96" s="104">
        <v>4</v>
      </c>
      <c r="G96" s="104" t="s">
        <v>545</v>
      </c>
      <c r="J96" s="188" t="s">
        <v>545</v>
      </c>
      <c r="L96" s="104" t="s">
        <v>417</v>
      </c>
    </row>
    <row r="97" spans="1:10" ht="15.75" customHeight="1">
      <c r="A97" s="130"/>
      <c r="B97" s="198" t="s">
        <v>282</v>
      </c>
      <c r="I97" s="191">
        <f>SUM(I93:I96)</f>
        <v>27119.999999999996</v>
      </c>
      <c r="J97" s="192">
        <f>SUM(J95:J96)</f>
        <v>0</v>
      </c>
    </row>
    <row r="98" spans="1:2" ht="15.75" customHeight="1">
      <c r="A98" s="130"/>
      <c r="B98" s="197"/>
    </row>
    <row r="99" spans="2:4" ht="31.5" customHeight="1">
      <c r="B99" s="118" t="str">
        <f>'[3]GDF'!B68</f>
        <v>3.1  GDF monitoring to ensure compliance with GDF terms and conditions</v>
      </c>
      <c r="C99" s="52" t="s">
        <v>418</v>
      </c>
      <c r="D99" s="104" t="s">
        <v>261</v>
      </c>
    </row>
    <row r="100" spans="2:9" ht="20.25" customHeight="1">
      <c r="B100" s="118"/>
      <c r="D100" s="104" t="s">
        <v>262</v>
      </c>
      <c r="E100" s="35">
        <f>SUM(E102:E109)</f>
        <v>76</v>
      </c>
      <c r="H100" s="185">
        <v>120000</v>
      </c>
      <c r="I100" s="188">
        <f>H100*E100%*1.13</f>
        <v>103055.99999999999</v>
      </c>
    </row>
    <row r="101" spans="2:9" ht="17.25" customHeight="1">
      <c r="B101" s="118"/>
      <c r="D101" s="104" t="s">
        <v>263</v>
      </c>
      <c r="F101" s="35">
        <f>SUM(F102:F109)</f>
        <v>27</v>
      </c>
      <c r="H101" s="185">
        <v>60000</v>
      </c>
      <c r="I101" s="188">
        <f>H101*F101%*1.13</f>
        <v>18306</v>
      </c>
    </row>
    <row r="102" spans="1:12" ht="38.25" customHeight="1">
      <c r="A102" s="117" t="s">
        <v>647</v>
      </c>
      <c r="B102" s="193" t="str">
        <f>'[3]GDF'!B69</f>
        <v>Development of standardised assessment tool for DOTS monitoring, including GDF indicators</v>
      </c>
      <c r="C102" s="103" t="s">
        <v>419</v>
      </c>
      <c r="D102" s="104" t="s">
        <v>261</v>
      </c>
      <c r="E102" s="104">
        <v>4</v>
      </c>
      <c r="F102" s="104">
        <v>1</v>
      </c>
      <c r="G102" s="104" t="s">
        <v>545</v>
      </c>
      <c r="H102" s="104"/>
      <c r="L102" s="104" t="s">
        <v>420</v>
      </c>
    </row>
    <row r="103" spans="1:10" ht="21.75" customHeight="1">
      <c r="A103" s="117" t="s">
        <v>650</v>
      </c>
      <c r="B103" s="189" t="str">
        <f>'[3]GDF'!B70</f>
        <v>Database and planner of GDF monitoring missions</v>
      </c>
      <c r="C103" s="103" t="s">
        <v>421</v>
      </c>
      <c r="D103" s="104" t="s">
        <v>261</v>
      </c>
      <c r="E103" s="104">
        <v>12</v>
      </c>
      <c r="F103" s="104">
        <v>2</v>
      </c>
      <c r="J103" s="188" t="s">
        <v>545</v>
      </c>
    </row>
    <row r="104" spans="1:12" ht="39" customHeight="1">
      <c r="A104" s="117" t="s">
        <v>652</v>
      </c>
      <c r="B104" s="189" t="str">
        <f>'[3]GDF'!B71</f>
        <v>Participate in monitoring missions to GDF supported countries</v>
      </c>
      <c r="C104" s="103" t="s">
        <v>422</v>
      </c>
      <c r="D104" s="104" t="s">
        <v>261</v>
      </c>
      <c r="E104" s="104">
        <v>28</v>
      </c>
      <c r="F104" s="104">
        <v>8</v>
      </c>
      <c r="G104" s="104" t="s">
        <v>545</v>
      </c>
      <c r="H104" s="185" t="s">
        <v>545</v>
      </c>
      <c r="J104" s="188" t="s">
        <v>545</v>
      </c>
      <c r="L104" s="104" t="s">
        <v>423</v>
      </c>
    </row>
    <row r="105" spans="1:10" ht="18" customHeight="1">
      <c r="A105" s="117"/>
      <c r="B105" s="189" t="s">
        <v>424</v>
      </c>
      <c r="C105" s="103"/>
      <c r="D105" s="104" t="s">
        <v>287</v>
      </c>
      <c r="G105" s="104">
        <v>12</v>
      </c>
      <c r="H105" s="185">
        <v>2500</v>
      </c>
      <c r="J105" s="188">
        <f>H105*G105*1.13</f>
        <v>33900</v>
      </c>
    </row>
    <row r="106" spans="1:12" ht="18" customHeight="1">
      <c r="A106" s="117" t="s">
        <v>64</v>
      </c>
      <c r="B106" s="189" t="str">
        <f>'[3]GDF'!B72</f>
        <v>Monitoring reports assessed by GDF desk audit agency</v>
      </c>
      <c r="C106" s="103" t="s">
        <v>418</v>
      </c>
      <c r="D106" s="104" t="s">
        <v>261</v>
      </c>
      <c r="E106" s="104">
        <v>12</v>
      </c>
      <c r="F106" s="104">
        <v>4</v>
      </c>
      <c r="G106" s="104" t="s">
        <v>545</v>
      </c>
      <c r="H106" s="185" t="s">
        <v>545</v>
      </c>
      <c r="J106" s="188" t="s">
        <v>545</v>
      </c>
      <c r="L106" s="104" t="s">
        <v>425</v>
      </c>
    </row>
    <row r="107" spans="1:10" ht="12.75">
      <c r="A107" s="117"/>
      <c r="B107" s="189" t="s">
        <v>426</v>
      </c>
      <c r="C107" s="103"/>
      <c r="D107" s="104" t="s">
        <v>277</v>
      </c>
      <c r="G107" s="104">
        <v>1</v>
      </c>
      <c r="H107" s="185">
        <v>20000</v>
      </c>
      <c r="J107" s="188">
        <f>H107*G107*1.13</f>
        <v>22599.999999999996</v>
      </c>
    </row>
    <row r="108" spans="1:12" ht="18.75" customHeight="1">
      <c r="A108" s="117" t="s">
        <v>66</v>
      </c>
      <c r="B108" s="197" t="str">
        <f>'[3]GDF'!B73</f>
        <v>Review by TRC of monitoring reports</v>
      </c>
      <c r="C108" s="103" t="s">
        <v>427</v>
      </c>
      <c r="E108" s="104">
        <v>4</v>
      </c>
      <c r="F108" s="104">
        <v>4</v>
      </c>
      <c r="G108" s="104" t="s">
        <v>545</v>
      </c>
      <c r="H108" s="185" t="s">
        <v>545</v>
      </c>
      <c r="J108" s="188" t="s">
        <v>545</v>
      </c>
      <c r="L108" s="104" t="s">
        <v>428</v>
      </c>
    </row>
    <row r="109" spans="1:10" ht="27.75" customHeight="1">
      <c r="A109" s="117" t="s">
        <v>69</v>
      </c>
      <c r="B109" s="189" t="str">
        <f>'[3]GDF'!B74</f>
        <v>Grant agreements with countries for years 2 and 3 of support</v>
      </c>
      <c r="C109" s="103" t="s">
        <v>429</v>
      </c>
      <c r="D109" s="104" t="s">
        <v>261</v>
      </c>
      <c r="E109" s="104">
        <v>16</v>
      </c>
      <c r="F109" s="104">
        <v>8</v>
      </c>
      <c r="J109" s="192" t="s">
        <v>545</v>
      </c>
    </row>
    <row r="110" spans="2:10" ht="19.5" customHeight="1">
      <c r="B110" s="118" t="s">
        <v>282</v>
      </c>
      <c r="I110" s="191">
        <f>SUM(I100:I109)</f>
        <v>121361.99999999999</v>
      </c>
      <c r="J110" s="191">
        <f>SUM(J102:J109)</f>
        <v>56500</v>
      </c>
    </row>
    <row r="111" ht="15.75" customHeight="1"/>
    <row r="112" spans="2:4" ht="21.75" customHeight="1">
      <c r="B112" s="118" t="str">
        <f>'[3]GDF'!B76</f>
        <v>4.1  Strengthened national TB drug management</v>
      </c>
      <c r="C112" s="52" t="s">
        <v>412</v>
      </c>
      <c r="D112" s="104" t="s">
        <v>261</v>
      </c>
    </row>
    <row r="113" spans="2:9" ht="12.75">
      <c r="B113" s="118"/>
      <c r="D113" s="104" t="s">
        <v>262</v>
      </c>
      <c r="E113" s="35">
        <f>SUM(E115:E121)</f>
        <v>44</v>
      </c>
      <c r="H113" s="185">
        <v>120000</v>
      </c>
      <c r="I113" s="188">
        <f>H113*E113%*1.13</f>
        <v>59663.99999999999</v>
      </c>
    </row>
    <row r="114" spans="2:9" ht="12.75">
      <c r="B114" s="118"/>
      <c r="D114" s="104" t="s">
        <v>263</v>
      </c>
      <c r="F114" s="35">
        <f>SUM(F115:F121)</f>
        <v>8</v>
      </c>
      <c r="H114" s="185">
        <v>60000</v>
      </c>
      <c r="I114" s="188">
        <f>H114*F114%*1.13</f>
        <v>5423.999999999999</v>
      </c>
    </row>
    <row r="115" spans="1:12" ht="53.25" customHeight="1">
      <c r="A115" s="101" t="s">
        <v>658</v>
      </c>
      <c r="B115" s="189" t="str">
        <f>'[3]GDF'!B77</f>
        <v>Strategy developed in collaboration with DOTS expansion working group to promote in-country TB drug management</v>
      </c>
      <c r="C115" s="103" t="s">
        <v>412</v>
      </c>
      <c r="D115" s="104" t="s">
        <v>261</v>
      </c>
      <c r="E115" s="104">
        <v>4</v>
      </c>
      <c r="F115" s="104">
        <v>1</v>
      </c>
      <c r="L115" s="104" t="s">
        <v>430</v>
      </c>
    </row>
    <row r="116" spans="1:6" ht="38.25" customHeight="1">
      <c r="A116" s="101" t="s">
        <v>660</v>
      </c>
      <c r="B116" s="189" t="str">
        <f>'[3]GDF'!B78</f>
        <v>Facilitate incorporation of drug management plans into DOTS expansion plans</v>
      </c>
      <c r="C116" s="103" t="s">
        <v>412</v>
      </c>
      <c r="D116" s="104" t="s">
        <v>261</v>
      </c>
      <c r="E116" s="104">
        <v>8</v>
      </c>
      <c r="F116" s="104">
        <v>2</v>
      </c>
    </row>
    <row r="117" spans="1:10" ht="12.75">
      <c r="A117" s="101" t="s">
        <v>663</v>
      </c>
      <c r="B117" s="189" t="str">
        <f>'[3]GDF'!B79</f>
        <v>Monitor implementation of TB drug management plans</v>
      </c>
      <c r="C117" s="103" t="s">
        <v>431</v>
      </c>
      <c r="D117" s="104" t="s">
        <v>261</v>
      </c>
      <c r="E117" s="104">
        <v>16</v>
      </c>
      <c r="F117" s="104">
        <v>2</v>
      </c>
      <c r="G117" s="104" t="s">
        <v>545</v>
      </c>
      <c r="H117" s="104"/>
      <c r="J117" s="188" t="s">
        <v>545</v>
      </c>
    </row>
    <row r="118" spans="2:10" ht="12.75">
      <c r="B118" s="189" t="s">
        <v>432</v>
      </c>
      <c r="C118" s="103"/>
      <c r="D118" s="104" t="s">
        <v>287</v>
      </c>
      <c r="G118" s="104">
        <v>6</v>
      </c>
      <c r="H118" s="185">
        <v>2500</v>
      </c>
      <c r="J118" s="188">
        <f>H118*G118*1.13</f>
        <v>16950</v>
      </c>
    </row>
    <row r="119" spans="1:6" ht="39.75" customHeight="1">
      <c r="A119" s="101" t="s">
        <v>667</v>
      </c>
      <c r="B119" s="189" t="str">
        <f>'[3]GDF'!B80</f>
        <v>Develop collaborative plan with EDM to promote use of the GDF or FDC regimens by NTP programmes</v>
      </c>
      <c r="C119" s="103" t="s">
        <v>412</v>
      </c>
      <c r="D119" s="104" t="s">
        <v>261</v>
      </c>
      <c r="E119" s="104">
        <v>4</v>
      </c>
      <c r="F119" s="104">
        <v>1</v>
      </c>
    </row>
    <row r="120" spans="1:12" ht="72" customHeight="1">
      <c r="A120" s="101" t="s">
        <v>671</v>
      </c>
      <c r="B120" s="189" t="str">
        <f>'[3]GDF'!B81</f>
        <v>Establish and field test a TB drug flow critical path including all aspects of drug management, to be used by NTP control programmes for improving TB drug management</v>
      </c>
      <c r="C120" s="103" t="s">
        <v>412</v>
      </c>
      <c r="D120" s="104" t="s">
        <v>261</v>
      </c>
      <c r="E120" s="104">
        <v>4</v>
      </c>
      <c r="F120" s="104">
        <v>0</v>
      </c>
      <c r="L120" s="104" t="s">
        <v>433</v>
      </c>
    </row>
    <row r="121" spans="1:8" ht="12.75">
      <c r="A121" s="101" t="s">
        <v>81</v>
      </c>
      <c r="B121" s="189" t="str">
        <f>'[3]GDF'!B82</f>
        <v>Regional TB drug management meetings in at least four regions</v>
      </c>
      <c r="C121" s="103" t="s">
        <v>412</v>
      </c>
      <c r="D121" s="104" t="s">
        <v>261</v>
      </c>
      <c r="E121" s="104">
        <v>8</v>
      </c>
      <c r="F121" s="104">
        <v>2</v>
      </c>
      <c r="G121" s="104" t="s">
        <v>545</v>
      </c>
      <c r="H121" s="185" t="s">
        <v>545</v>
      </c>
    </row>
    <row r="122" spans="2:10" ht="17.25" customHeight="1">
      <c r="B122" s="189" t="s">
        <v>434</v>
      </c>
      <c r="C122" s="103"/>
      <c r="D122" s="104" t="s">
        <v>287</v>
      </c>
      <c r="G122" s="104">
        <v>2</v>
      </c>
      <c r="H122" s="185">
        <v>2500</v>
      </c>
      <c r="J122" s="188">
        <f>H122*G122*1.13</f>
        <v>5649.999999999999</v>
      </c>
    </row>
    <row r="123" spans="1:10" s="35" customFormat="1" ht="12.75">
      <c r="A123" s="105"/>
      <c r="B123" s="198" t="s">
        <v>282</v>
      </c>
      <c r="H123" s="191"/>
      <c r="I123" s="191">
        <f>SUM(I113:I122)</f>
        <v>65087.99999999999</v>
      </c>
      <c r="J123" s="192">
        <f>SUM(J115:J122)</f>
        <v>22600</v>
      </c>
    </row>
    <row r="124" ht="12.75">
      <c r="B124" s="197"/>
    </row>
    <row r="125" spans="1:2" ht="15.75" customHeight="1">
      <c r="A125" s="130"/>
      <c r="B125" s="197"/>
    </row>
    <row r="126" spans="1:4" ht="52.5" customHeight="1">
      <c r="A126" s="121"/>
      <c r="B126" s="118" t="str">
        <f>'[3]GDF'!B85</f>
        <v>5.1  Pre-qualification of suppliers of diagnostics equipment and non-consumables</v>
      </c>
      <c r="C126" s="199" t="s">
        <v>383</v>
      </c>
      <c r="D126" s="122" t="s">
        <v>261</v>
      </c>
    </row>
    <row r="127" spans="1:9" ht="14.25" customHeight="1">
      <c r="A127" s="121"/>
      <c r="B127" s="118" t="s">
        <v>435</v>
      </c>
      <c r="C127" s="200"/>
      <c r="D127" s="122" t="s">
        <v>262</v>
      </c>
      <c r="E127" s="35">
        <f>SUM(E129:E137)</f>
        <v>16</v>
      </c>
      <c r="H127" s="185">
        <v>120000</v>
      </c>
      <c r="I127" s="188">
        <f>H127*E127%*1.13</f>
        <v>21695.999999999996</v>
      </c>
    </row>
    <row r="128" spans="1:9" ht="15.75" customHeight="1">
      <c r="A128" s="121"/>
      <c r="B128" s="118"/>
      <c r="C128" s="200"/>
      <c r="D128" s="122" t="s">
        <v>263</v>
      </c>
      <c r="F128" s="35">
        <f>SUM(F129:F137)</f>
        <v>8</v>
      </c>
      <c r="H128" s="185">
        <v>60000</v>
      </c>
      <c r="I128" s="188">
        <f>H128*F128%*1.13</f>
        <v>5423.999999999999</v>
      </c>
    </row>
    <row r="129" spans="1:12" ht="38.25">
      <c r="A129" s="121" t="s">
        <v>678</v>
      </c>
      <c r="B129" s="189" t="str">
        <f>'[3]GDF'!B86</f>
        <v>Determine specifications of diagnostics products to be supplied by GDF</v>
      </c>
      <c r="C129" s="103" t="s">
        <v>383</v>
      </c>
      <c r="D129" s="104" t="s">
        <v>261</v>
      </c>
      <c r="E129" s="104">
        <v>6</v>
      </c>
      <c r="F129" s="104">
        <v>1</v>
      </c>
      <c r="G129" s="104" t="s">
        <v>545</v>
      </c>
      <c r="H129" s="185" t="s">
        <v>545</v>
      </c>
      <c r="J129" s="188" t="s">
        <v>545</v>
      </c>
      <c r="L129" s="104" t="s">
        <v>420</v>
      </c>
    </row>
    <row r="130" spans="1:10" ht="12.75">
      <c r="A130" s="121"/>
      <c r="B130" s="189" t="s">
        <v>436</v>
      </c>
      <c r="C130" s="103"/>
      <c r="D130" s="104" t="s">
        <v>277</v>
      </c>
      <c r="G130" s="104">
        <v>1</v>
      </c>
      <c r="H130" s="185">
        <v>5000</v>
      </c>
      <c r="J130" s="188">
        <f>H130*G130*1.13</f>
        <v>5649.999999999999</v>
      </c>
    </row>
    <row r="131" spans="1:12" ht="38.25">
      <c r="A131" s="123" t="s">
        <v>682</v>
      </c>
      <c r="B131" s="189" t="str">
        <f>'[3]GDF'!B87</f>
        <v>Issue of General Procurement Notice inviting EOIs to supply TB diagnostics products</v>
      </c>
      <c r="C131" s="103" t="s">
        <v>386</v>
      </c>
      <c r="D131" s="104" t="s">
        <v>261</v>
      </c>
      <c r="E131" s="104">
        <v>2</v>
      </c>
      <c r="F131" s="104">
        <v>0</v>
      </c>
      <c r="G131" s="104">
        <v>10</v>
      </c>
      <c r="H131" s="185" t="s">
        <v>545</v>
      </c>
      <c r="J131" s="188" t="s">
        <v>545</v>
      </c>
      <c r="L131" s="104" t="s">
        <v>420</v>
      </c>
    </row>
    <row r="132" spans="1:10" ht="12.75">
      <c r="A132" s="123"/>
      <c r="B132" s="189" t="s">
        <v>390</v>
      </c>
      <c r="C132" s="103"/>
      <c r="D132" s="104" t="s">
        <v>277</v>
      </c>
      <c r="G132" s="104">
        <v>10</v>
      </c>
      <c r="H132" s="185">
        <v>1000</v>
      </c>
      <c r="J132" s="188">
        <f>H132*G132*1.13</f>
        <v>11299.999999999998</v>
      </c>
    </row>
    <row r="133" spans="1:10" ht="12.75">
      <c r="A133" s="121" t="s">
        <v>91</v>
      </c>
      <c r="B133" s="189" t="str">
        <f>'[3]GDF'!B88</f>
        <v>Receipt of EOIs and issuance of Guidelines for Dossier Submission </v>
      </c>
      <c r="C133" s="103" t="s">
        <v>386</v>
      </c>
      <c r="D133" s="104" t="s">
        <v>261</v>
      </c>
      <c r="E133" s="104">
        <v>2</v>
      </c>
      <c r="F133" s="104">
        <v>1</v>
      </c>
      <c r="G133" s="104" t="s">
        <v>545</v>
      </c>
      <c r="H133" s="185" t="s">
        <v>545</v>
      </c>
      <c r="J133" s="188" t="s">
        <v>545</v>
      </c>
    </row>
    <row r="134" spans="1:10" ht="25.5">
      <c r="A134" s="123" t="s">
        <v>93</v>
      </c>
      <c r="B134" s="189" t="str">
        <f>'[3]GDF'!B89</f>
        <v>Receipt of completed product dossiers from interested suppliers and review of dossiers </v>
      </c>
      <c r="C134" s="103" t="s">
        <v>386</v>
      </c>
      <c r="D134" s="104" t="s">
        <v>261</v>
      </c>
      <c r="E134" s="104">
        <v>2</v>
      </c>
      <c r="F134" s="104">
        <v>2</v>
      </c>
      <c r="G134" s="104" t="s">
        <v>545</v>
      </c>
      <c r="H134" s="185" t="s">
        <v>545</v>
      </c>
      <c r="J134" s="188" t="s">
        <v>545</v>
      </c>
    </row>
    <row r="135" spans="1:10" ht="25.5">
      <c r="A135" s="121" t="s">
        <v>96</v>
      </c>
      <c r="B135" s="189" t="str">
        <f>'[3]GDF'!B90</f>
        <v>Arrangement and execution of GMP Physical site audits of eligible manufacturers</v>
      </c>
      <c r="C135" s="103" t="s">
        <v>386</v>
      </c>
      <c r="D135" s="104" t="s">
        <v>261</v>
      </c>
      <c r="E135" s="104">
        <v>2</v>
      </c>
      <c r="F135" s="104">
        <v>2</v>
      </c>
      <c r="G135" s="104" t="s">
        <v>545</v>
      </c>
      <c r="H135" s="185" t="s">
        <v>545</v>
      </c>
      <c r="J135" s="188" t="s">
        <v>545</v>
      </c>
    </row>
    <row r="136" spans="1:10" ht="18.75" customHeight="1">
      <c r="A136" s="121"/>
      <c r="B136" s="189" t="s">
        <v>437</v>
      </c>
      <c r="C136" s="103"/>
      <c r="D136" s="104" t="s">
        <v>277</v>
      </c>
      <c r="G136" s="104">
        <v>1</v>
      </c>
      <c r="H136" s="185">
        <v>100000</v>
      </c>
      <c r="J136" s="188">
        <f>H136*G136*1.13</f>
        <v>112999.99999999999</v>
      </c>
    </row>
    <row r="137" spans="1:10" ht="25.5">
      <c r="A137" s="123" t="s">
        <v>99</v>
      </c>
      <c r="B137" s="189" t="str">
        <f>'[3]GDF'!B91</f>
        <v>Preparation and publication of First Whitelist of pre-qualified manufacturers of TB diagnostics and non-consumables</v>
      </c>
      <c r="C137" s="103" t="s">
        <v>384</v>
      </c>
      <c r="D137" s="104" t="s">
        <v>261</v>
      </c>
      <c r="E137" s="104">
        <v>2</v>
      </c>
      <c r="F137" s="104">
        <v>2</v>
      </c>
      <c r="J137" s="188">
        <f>H137*G137*1.13</f>
        <v>0</v>
      </c>
    </row>
    <row r="138" spans="2:10" ht="12.75">
      <c r="B138" s="118" t="s">
        <v>282</v>
      </c>
      <c r="I138" s="191">
        <f>SUM(I127:I137)</f>
        <v>27119.999999999996</v>
      </c>
      <c r="J138" s="192">
        <f>SUM(J129:J137)</f>
        <v>129949.99999999999</v>
      </c>
    </row>
    <row r="140" spans="2:4" ht="25.5">
      <c r="B140" s="118" t="str">
        <f>'[3]GDF'!B93</f>
        <v>5.2  An expanded GDF catalogue to include products for the diagnosis of TB, and treatment of malaria and TB-HIV</v>
      </c>
      <c r="C140" s="52" t="s">
        <v>369</v>
      </c>
      <c r="D140" s="104" t="s">
        <v>261</v>
      </c>
    </row>
    <row r="141" spans="2:9" ht="12.75">
      <c r="B141" s="118" t="s">
        <v>438</v>
      </c>
      <c r="D141" s="104" t="s">
        <v>262</v>
      </c>
      <c r="E141" s="35">
        <f>SUM(E143:E146)</f>
        <v>32</v>
      </c>
      <c r="H141" s="185">
        <v>120000</v>
      </c>
      <c r="I141" s="188">
        <f>H141*E141%*1.13</f>
        <v>43391.99999999999</v>
      </c>
    </row>
    <row r="142" spans="2:9" ht="12.75">
      <c r="B142" s="118"/>
      <c r="D142" s="104" t="s">
        <v>263</v>
      </c>
      <c r="F142" s="35">
        <f>SUM(F143:F146)</f>
        <v>13</v>
      </c>
      <c r="H142" s="185">
        <v>60000</v>
      </c>
      <c r="I142" s="188">
        <f>H142*F142%*1.13</f>
        <v>8814</v>
      </c>
    </row>
    <row r="143" spans="1:6" ht="25.5">
      <c r="A143" s="101" t="s">
        <v>103</v>
      </c>
      <c r="B143" s="189" t="str">
        <f>'[3]GDF'!B94</f>
        <v>Complete risk assessment/feasibility study for expanded scope of the GDF</v>
      </c>
      <c r="C143" s="103" t="s">
        <v>369</v>
      </c>
      <c r="D143" s="104" t="s">
        <v>261</v>
      </c>
      <c r="E143" s="104">
        <v>2</v>
      </c>
      <c r="F143" s="104">
        <v>1</v>
      </c>
    </row>
    <row r="144" spans="1:6" ht="35.25" customHeight="1">
      <c r="A144" s="101" t="s">
        <v>105</v>
      </c>
      <c r="B144" s="189" t="str">
        <f>'[3]GDF'!B95</f>
        <v>Identify products, specifications, sources, estimated supply needs and funding sources</v>
      </c>
      <c r="C144" s="103" t="s">
        <v>439</v>
      </c>
      <c r="D144" s="104" t="s">
        <v>261</v>
      </c>
      <c r="E144" s="104">
        <v>6</v>
      </c>
      <c r="F144" s="104">
        <v>2</v>
      </c>
    </row>
    <row r="145" spans="1:6" ht="12.75">
      <c r="A145" s="101" t="s">
        <v>108</v>
      </c>
      <c r="B145" s="189" t="str">
        <f>'[3]GDF'!B96</f>
        <v>Tender for products</v>
      </c>
      <c r="C145" s="103" t="s">
        <v>383</v>
      </c>
      <c r="D145" s="104" t="s">
        <v>261</v>
      </c>
      <c r="E145" s="104">
        <v>8</v>
      </c>
      <c r="F145" s="104">
        <v>2</v>
      </c>
    </row>
    <row r="146" spans="1:6" ht="12.75">
      <c r="A146" s="101" t="s">
        <v>110</v>
      </c>
      <c r="B146" s="189" t="str">
        <f>'[3]GDF'!B97</f>
        <v>Procurement, quality control and supply</v>
      </c>
      <c r="C146" s="103" t="s">
        <v>386</v>
      </c>
      <c r="D146" s="104" t="s">
        <v>261</v>
      </c>
      <c r="E146" s="104">
        <v>16</v>
      </c>
      <c r="F146" s="104">
        <v>8</v>
      </c>
    </row>
    <row r="147" spans="1:10" s="35" customFormat="1" ht="12.75">
      <c r="A147" s="105"/>
      <c r="B147" s="118" t="s">
        <v>282</v>
      </c>
      <c r="H147" s="191"/>
      <c r="I147" s="191">
        <f>SUM(I141:I146)</f>
        <v>52205.99999999999</v>
      </c>
      <c r="J147" s="192">
        <f>SUM(J143:J146)</f>
        <v>0</v>
      </c>
    </row>
    <row r="149" spans="2:8" ht="12.75">
      <c r="B149" s="118" t="str">
        <f>'[3]GDF'!B99</f>
        <v>6.1  GDF Advocacy and Resource Mobilization</v>
      </c>
      <c r="C149" s="52" t="s">
        <v>369</v>
      </c>
      <c r="D149" s="104" t="s">
        <v>261</v>
      </c>
      <c r="H149" s="185" t="s">
        <v>545</v>
      </c>
    </row>
    <row r="150" spans="2:9" ht="12.75">
      <c r="B150" s="118"/>
      <c r="D150" s="104" t="s">
        <v>262</v>
      </c>
      <c r="E150" s="35">
        <f>SUM(E152:E160)</f>
        <v>28</v>
      </c>
      <c r="H150" s="185">
        <v>120000</v>
      </c>
      <c r="I150" s="188">
        <f>H150*E150%*1.13</f>
        <v>37968</v>
      </c>
    </row>
    <row r="151" spans="2:9" ht="12.75">
      <c r="B151" s="118"/>
      <c r="D151" s="104" t="s">
        <v>263</v>
      </c>
      <c r="F151" s="35">
        <f>SUM(F152:F160)</f>
        <v>12</v>
      </c>
      <c r="H151" s="185">
        <v>60000</v>
      </c>
      <c r="I151" s="188">
        <f>H151*F151%*1.13</f>
        <v>8135.999999999999</v>
      </c>
    </row>
    <row r="152" spans="1:10" ht="12.75">
      <c r="A152" s="117" t="s">
        <v>670</v>
      </c>
      <c r="B152" s="193" t="str">
        <f>'[3]GDF'!B100</f>
        <v>Branding of GDF </v>
      </c>
      <c r="C152" s="103" t="s">
        <v>440</v>
      </c>
      <c r="D152" s="104" t="s">
        <v>261</v>
      </c>
      <c r="E152" s="104">
        <v>4</v>
      </c>
      <c r="F152" s="104">
        <v>2</v>
      </c>
      <c r="G152" s="104" t="s">
        <v>545</v>
      </c>
      <c r="H152" s="185" t="s">
        <v>545</v>
      </c>
      <c r="J152" s="188" t="s">
        <v>545</v>
      </c>
    </row>
    <row r="153" spans="1:10" ht="12.75">
      <c r="A153" s="117"/>
      <c r="B153" s="193" t="s">
        <v>441</v>
      </c>
      <c r="C153" s="103"/>
      <c r="D153" s="104" t="s">
        <v>277</v>
      </c>
      <c r="G153" s="104">
        <v>1</v>
      </c>
      <c r="H153" s="185">
        <v>10000</v>
      </c>
      <c r="J153" s="188">
        <f>H153*G153*1.13</f>
        <v>11299.999999999998</v>
      </c>
    </row>
    <row r="154" spans="1:10" ht="12.75">
      <c r="A154" s="101" t="s">
        <v>688</v>
      </c>
      <c r="B154" s="193" t="str">
        <f>'[3]GDF'!B101</f>
        <v>Presentations on GDF to key stakeholders</v>
      </c>
      <c r="C154" s="103" t="s">
        <v>442</v>
      </c>
      <c r="D154" s="104" t="s">
        <v>261</v>
      </c>
      <c r="E154" s="104">
        <v>12</v>
      </c>
      <c r="F154" s="104">
        <v>2</v>
      </c>
      <c r="G154" s="104" t="s">
        <v>545</v>
      </c>
      <c r="H154" s="185" t="s">
        <v>545</v>
      </c>
      <c r="J154" s="188" t="s">
        <v>545</v>
      </c>
    </row>
    <row r="155" spans="2:10" ht="12.75">
      <c r="B155" s="193" t="s">
        <v>443</v>
      </c>
      <c r="C155" s="103"/>
      <c r="D155" s="104" t="s">
        <v>287</v>
      </c>
      <c r="G155" s="104">
        <v>12</v>
      </c>
      <c r="H155" s="185">
        <v>2500</v>
      </c>
      <c r="J155" s="188">
        <f>H155*G155*1.13</f>
        <v>33900</v>
      </c>
    </row>
    <row r="156" spans="1:10" ht="12.75">
      <c r="A156" s="117" t="s">
        <v>629</v>
      </c>
      <c r="B156" s="193" t="str">
        <f>'[3]GDF'!B102</f>
        <v>Publish GDF newsletter - 2 issues</v>
      </c>
      <c r="C156" s="103" t="s">
        <v>444</v>
      </c>
      <c r="D156" s="104" t="s">
        <v>261</v>
      </c>
      <c r="E156" s="104">
        <v>4</v>
      </c>
      <c r="F156" s="104">
        <v>4</v>
      </c>
      <c r="G156" s="104" t="s">
        <v>545</v>
      </c>
      <c r="H156" s="185" t="s">
        <v>545</v>
      </c>
      <c r="J156" s="188" t="s">
        <v>545</v>
      </c>
    </row>
    <row r="157" spans="1:10" ht="12.75">
      <c r="A157" s="117"/>
      <c r="B157" s="193" t="s">
        <v>445</v>
      </c>
      <c r="C157" s="103"/>
      <c r="D157" s="104" t="s">
        <v>277</v>
      </c>
      <c r="G157" s="104">
        <v>2</v>
      </c>
      <c r="H157" s="185">
        <v>10000</v>
      </c>
      <c r="J157" s="188">
        <f>H157*G157*1.13</f>
        <v>22599.999999999996</v>
      </c>
    </row>
    <row r="158" spans="1:10" ht="12.75">
      <c r="A158" s="117" t="s">
        <v>693</v>
      </c>
      <c r="B158" s="193" t="str">
        <f>'[3]GDF'!B103</f>
        <v>GDF advocacy pack (fact sheets, CD, video)</v>
      </c>
      <c r="C158" s="103" t="s">
        <v>446</v>
      </c>
      <c r="D158" s="104" t="s">
        <v>261</v>
      </c>
      <c r="E158" s="104">
        <v>4</v>
      </c>
      <c r="F158" s="104">
        <v>2</v>
      </c>
      <c r="G158" s="104" t="s">
        <v>545</v>
      </c>
      <c r="H158" s="185" t="s">
        <v>545</v>
      </c>
      <c r="J158" s="188" t="s">
        <v>545</v>
      </c>
    </row>
    <row r="159" spans="1:10" ht="12.75">
      <c r="A159" s="117"/>
      <c r="B159" s="193" t="s">
        <v>447</v>
      </c>
      <c r="C159" s="103"/>
      <c r="D159" s="104" t="s">
        <v>277</v>
      </c>
      <c r="G159" s="104">
        <v>1</v>
      </c>
      <c r="H159" s="185">
        <v>30000</v>
      </c>
      <c r="J159" s="188">
        <f>H159*G159*1.13</f>
        <v>33900</v>
      </c>
    </row>
    <row r="160" spans="1:10" ht="12.75">
      <c r="A160" s="135" t="s">
        <v>666</v>
      </c>
      <c r="B160" s="193" t="str">
        <f>'[3]GDF'!B104</f>
        <v>Enhancement of GDF website</v>
      </c>
      <c r="C160" s="103" t="s">
        <v>369</v>
      </c>
      <c r="D160" s="104" t="s">
        <v>261</v>
      </c>
      <c r="E160" s="104">
        <v>4</v>
      </c>
      <c r="F160" s="104">
        <v>2</v>
      </c>
      <c r="G160" s="104" t="s">
        <v>545</v>
      </c>
      <c r="H160" s="185" t="s">
        <v>545</v>
      </c>
      <c r="J160" s="188" t="s">
        <v>545</v>
      </c>
    </row>
    <row r="161" spans="1:10" ht="12.75">
      <c r="A161" s="135"/>
      <c r="B161" s="193" t="s">
        <v>448</v>
      </c>
      <c r="C161" s="103"/>
      <c r="D161" s="104" t="s">
        <v>277</v>
      </c>
      <c r="G161" s="104">
        <v>1</v>
      </c>
      <c r="H161" s="185">
        <v>10000</v>
      </c>
      <c r="J161" s="188">
        <f>H161*G161*1.13</f>
        <v>11299.999999999998</v>
      </c>
    </row>
    <row r="162" spans="1:10" s="35" customFormat="1" ht="12.75">
      <c r="A162" s="105"/>
      <c r="B162" s="195" t="s">
        <v>282</v>
      </c>
      <c r="H162" s="191"/>
      <c r="I162" s="191">
        <f>SUM(I150:I161)</f>
        <v>46104</v>
      </c>
      <c r="J162" s="192">
        <f>SUM(J152:J161)</f>
        <v>113000</v>
      </c>
    </row>
    <row r="163" spans="3:4" ht="12.75">
      <c r="C163" s="112"/>
      <c r="D163" s="112"/>
    </row>
    <row r="164" spans="2:8" ht="12.75">
      <c r="B164" s="118" t="str">
        <f>'[3]GDF'!B106</f>
        <v>7.1  GDF internal management</v>
      </c>
      <c r="C164" s="52" t="s">
        <v>369</v>
      </c>
      <c r="D164" s="104" t="s">
        <v>261</v>
      </c>
      <c r="H164" s="185" t="s">
        <v>545</v>
      </c>
    </row>
    <row r="165" spans="2:9" ht="12.75">
      <c r="B165" s="118"/>
      <c r="D165" s="104" t="s">
        <v>262</v>
      </c>
      <c r="E165" s="104">
        <f>SUM(E167:E171)</f>
        <v>120</v>
      </c>
      <c r="H165" s="185">
        <v>120000</v>
      </c>
      <c r="I165" s="188">
        <f>H165*E165%*1.13</f>
        <v>162719.99999999997</v>
      </c>
    </row>
    <row r="166" spans="2:9" ht="12.75">
      <c r="B166" s="118"/>
      <c r="D166" s="104" t="s">
        <v>263</v>
      </c>
      <c r="F166" s="104">
        <f>SUM(F167:F171)</f>
        <v>30</v>
      </c>
      <c r="H166" s="185">
        <v>60000</v>
      </c>
      <c r="I166" s="188">
        <f>H166*F166%*1.13</f>
        <v>20339.999999999996</v>
      </c>
    </row>
    <row r="167" spans="1:6" ht="21" customHeight="1">
      <c r="A167" s="117" t="s">
        <v>128</v>
      </c>
      <c r="B167" s="193" t="str">
        <f>'[3]GDF'!B107</f>
        <v>Management of GDF resources, products and activities</v>
      </c>
      <c r="C167" s="103" t="s">
        <v>449</v>
      </c>
      <c r="D167" s="104" t="s">
        <v>261</v>
      </c>
      <c r="E167" s="104">
        <v>80</v>
      </c>
      <c r="F167" s="104">
        <v>12</v>
      </c>
    </row>
    <row r="168" spans="1:6" ht="20.25" customHeight="1">
      <c r="A168" s="101" t="s">
        <v>450</v>
      </c>
      <c r="B168" s="193" t="str">
        <f>'[3]GDF'!B108</f>
        <v>Preparation of annual workplans and budgets</v>
      </c>
      <c r="C168" s="103" t="s">
        <v>449</v>
      </c>
      <c r="D168" s="104" t="s">
        <v>261</v>
      </c>
      <c r="E168" s="104">
        <v>8</v>
      </c>
      <c r="F168" s="104">
        <v>2</v>
      </c>
    </row>
    <row r="169" spans="1:6" ht="32.25" customHeight="1">
      <c r="A169" s="117" t="s">
        <v>133</v>
      </c>
      <c r="B169" s="193" t="str">
        <f>'[3]GDF'!B109</f>
        <v>Semi-annual reports and interim financial reports on GDF progress and performance</v>
      </c>
      <c r="C169" s="103" t="s">
        <v>369</v>
      </c>
      <c r="D169" s="104" t="s">
        <v>261</v>
      </c>
      <c r="E169" s="104">
        <v>12</v>
      </c>
      <c r="F169" s="104">
        <v>4</v>
      </c>
    </row>
    <row r="170" spans="1:6" ht="21" customHeight="1">
      <c r="A170" s="101" t="s">
        <v>135</v>
      </c>
      <c r="B170" s="193" t="str">
        <f>'[3]GDF'!B110</f>
        <v>Information management </v>
      </c>
      <c r="C170" s="103" t="s">
        <v>451</v>
      </c>
      <c r="D170" s="104" t="s">
        <v>261</v>
      </c>
      <c r="E170" s="104">
        <v>8</v>
      </c>
      <c r="F170" s="104">
        <v>8</v>
      </c>
    </row>
    <row r="171" spans="1:6" ht="12.75">
      <c r="A171" s="117" t="s">
        <v>137</v>
      </c>
      <c r="B171" s="193" t="str">
        <f>'[3]GDF'!B111</f>
        <v>Development of standard operating procedures for GDFactivities</v>
      </c>
      <c r="C171" s="103" t="s">
        <v>452</v>
      </c>
      <c r="D171" s="104" t="s">
        <v>261</v>
      </c>
      <c r="E171" s="104">
        <v>12</v>
      </c>
      <c r="F171" s="104">
        <v>4</v>
      </c>
    </row>
    <row r="172" spans="1:6" ht="12.75">
      <c r="A172" s="101" t="s">
        <v>139</v>
      </c>
      <c r="B172" s="193" t="str">
        <f>'[3]GDF'!B112</f>
        <v>Operational research to reduce lead time for  GDF activites</v>
      </c>
      <c r="C172" s="103" t="s">
        <v>369</v>
      </c>
      <c r="D172" s="104" t="s">
        <v>261</v>
      </c>
      <c r="E172" s="104">
        <v>4</v>
      </c>
      <c r="F172" s="104">
        <v>2</v>
      </c>
    </row>
    <row r="173" spans="1:10" s="35" customFormat="1" ht="12.75">
      <c r="A173" s="105"/>
      <c r="B173" s="118" t="s">
        <v>282</v>
      </c>
      <c r="H173" s="191"/>
      <c r="I173" s="191">
        <f>SUM(I165:I172)</f>
        <v>183059.99999999997</v>
      </c>
      <c r="J173" s="192">
        <f>SUM(J167:J172)</f>
        <v>0</v>
      </c>
    </row>
    <row r="175" spans="1:10" s="35" customFormat="1" ht="12.75">
      <c r="A175" s="105"/>
      <c r="B175" s="118" t="s">
        <v>453</v>
      </c>
      <c r="D175" s="35" t="s">
        <v>454</v>
      </c>
      <c r="E175" s="35">
        <f>SUM(E165+E150+E141+E127+E113+E100+E93+E80+E62+E50+E35+E21+E6)</f>
        <v>540</v>
      </c>
      <c r="F175" s="35">
        <f>SUM(F166+F151+F151+F142+F128+F114+F101+F94+F81+F63+F51+F36+F22+F7)</f>
        <v>233</v>
      </c>
      <c r="H175" s="191"/>
      <c r="I175" s="191">
        <f>SUM(I173+I162+I147+I138+I123+I110+I97+I90+I77+I59+I47+I32+I18)</f>
        <v>1006830</v>
      </c>
      <c r="J175" s="192">
        <f>SUM(J173+J162+J147+J138+J123+J110+J97+J90+J77+J59+J47+J32+J18)</f>
        <v>41489757</v>
      </c>
    </row>
    <row r="177" spans="2:10" ht="12.75">
      <c r="B177" s="118" t="s">
        <v>455</v>
      </c>
      <c r="J177" s="201">
        <f>SUM(I175+J175)</f>
        <v>42496587</v>
      </c>
    </row>
  </sheetData>
  <printOptions gridLines="1" horizontalCentered="1"/>
  <pageMargins left="0" right="0" top="0.3937007874015748" bottom="0.5118110236220472" header="0.31496062992125984" footer="0.1968503937007874"/>
  <pageSetup fitToHeight="2" horizontalDpi="600" verticalDpi="600" orientation="landscape" paperSize="9" scale="75" r:id="rId1"/>
  <headerFooter alignWithMargins="0">
    <oddHeader>&amp;C
</oddHeader>
    <oddFooter>&amp;LAnnex 2 - Budget for Global TB Drug Facility&amp;R&amp;D  Page &amp;P</oddFooter>
  </headerFooter>
</worksheet>
</file>

<file path=xl/worksheets/sheet8.xml><?xml version="1.0" encoding="utf-8"?>
<worksheet xmlns="http://schemas.openxmlformats.org/spreadsheetml/2006/main" xmlns:r="http://schemas.openxmlformats.org/officeDocument/2006/relationships">
  <dimension ref="A1:BN108"/>
  <sheetViews>
    <sheetView zoomScale="75" zoomScaleNormal="75" workbookViewId="0" topLeftCell="A91">
      <pane xSplit="56" topLeftCell="BF1" activePane="topRight" state="frozen"/>
      <selection pane="topLeft" activeCell="A1" sqref="A1"/>
      <selection pane="topRight" activeCell="BZ97" sqref="BZ97"/>
    </sheetView>
  </sheetViews>
  <sheetFormatPr defaultColWidth="9.140625" defaultRowHeight="12.75"/>
  <cols>
    <col min="1" max="1" width="7.7109375" style="127" customWidth="1"/>
    <col min="2" max="2" width="62.57421875" style="108" customWidth="1"/>
    <col min="3" max="11" width="1.7109375" style="140" hidden="1" customWidth="1"/>
    <col min="12" max="21" width="1.7109375" style="136" hidden="1" customWidth="1"/>
    <col min="22" max="22" width="0.85546875" style="136" hidden="1" customWidth="1"/>
    <col min="23" max="52" width="1.7109375" style="136" hidden="1" customWidth="1"/>
    <col min="53" max="53" width="1.57421875" style="136" hidden="1" customWidth="1"/>
    <col min="54" max="54" width="1.7109375" style="136" hidden="1" customWidth="1"/>
    <col min="55" max="55" width="29.8515625" style="136" hidden="1" customWidth="1"/>
    <col min="56" max="56" width="0.13671875" style="81" hidden="1" customWidth="1"/>
    <col min="57" max="57" width="15.28125" style="136" customWidth="1"/>
    <col min="58" max="58" width="16.421875" style="136" customWidth="1"/>
    <col min="59" max="59" width="0.13671875" style="136" customWidth="1"/>
    <col min="60" max="60" width="6.7109375" style="136" hidden="1" customWidth="1"/>
    <col min="61" max="61" width="5.7109375" style="136" hidden="1" customWidth="1"/>
    <col min="62" max="62" width="13.57421875" style="136" hidden="1" customWidth="1"/>
    <col min="63" max="63" width="13.57421875" style="136" customWidth="1"/>
    <col min="64" max="64" width="15.8515625" style="202" customWidth="1"/>
    <col min="65" max="65" width="14.57421875" style="136" hidden="1" customWidth="1"/>
    <col min="66" max="66" width="18.57421875" style="81" hidden="1" customWidth="1"/>
    <col min="67" max="16384" width="9.140625" style="136" customWidth="1"/>
  </cols>
  <sheetData>
    <row r="1" spans="2:55" ht="12.75">
      <c r="B1" s="264" t="s">
        <v>558</v>
      </c>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row>
    <row r="2" spans="1:55" ht="12.75">
      <c r="A2" s="203">
        <v>3</v>
      </c>
      <c r="B2" s="102" t="s">
        <v>145</v>
      </c>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c r="AU2" s="265"/>
      <c r="AV2" s="265"/>
      <c r="AW2" s="265"/>
      <c r="AX2" s="265"/>
      <c r="AY2" s="265"/>
      <c r="AZ2" s="265"/>
      <c r="BA2" s="265"/>
      <c r="BB2" s="265"/>
      <c r="BC2" s="265"/>
    </row>
    <row r="3" spans="1:66" s="50" customFormat="1" ht="28.5" customHeight="1">
      <c r="A3" s="45"/>
      <c r="B3" s="47" t="s">
        <v>545</v>
      </c>
      <c r="C3" s="258" t="s">
        <v>562</v>
      </c>
      <c r="D3" s="258"/>
      <c r="E3" s="258"/>
      <c r="F3" s="258"/>
      <c r="G3" s="258"/>
      <c r="H3" s="258" t="s">
        <v>563</v>
      </c>
      <c r="I3" s="258"/>
      <c r="J3" s="258"/>
      <c r="K3" s="258"/>
      <c r="L3" s="255" t="s">
        <v>564</v>
      </c>
      <c r="M3" s="255"/>
      <c r="N3" s="255"/>
      <c r="O3" s="255"/>
      <c r="P3" s="255"/>
      <c r="Q3" s="255" t="s">
        <v>565</v>
      </c>
      <c r="R3" s="255"/>
      <c r="S3" s="255"/>
      <c r="T3" s="255"/>
      <c r="U3" s="255" t="s">
        <v>566</v>
      </c>
      <c r="V3" s="255"/>
      <c r="W3" s="255"/>
      <c r="X3" s="255"/>
      <c r="Y3" s="255" t="s">
        <v>567</v>
      </c>
      <c r="Z3" s="255"/>
      <c r="AA3" s="255"/>
      <c r="AB3" s="255"/>
      <c r="AC3" s="255"/>
      <c r="AD3" s="255" t="s">
        <v>568</v>
      </c>
      <c r="AE3" s="255"/>
      <c r="AF3" s="255"/>
      <c r="AG3" s="255"/>
      <c r="AH3" s="255" t="s">
        <v>569</v>
      </c>
      <c r="AI3" s="255"/>
      <c r="AJ3" s="255"/>
      <c r="AK3" s="255"/>
      <c r="AL3" s="255" t="s">
        <v>570</v>
      </c>
      <c r="AM3" s="255"/>
      <c r="AN3" s="255"/>
      <c r="AO3" s="255"/>
      <c r="AP3" s="255"/>
      <c r="AQ3" s="255" t="s">
        <v>571</v>
      </c>
      <c r="AR3" s="255"/>
      <c r="AS3" s="255"/>
      <c r="AT3" s="255"/>
      <c r="AU3" s="255" t="s">
        <v>572</v>
      </c>
      <c r="AV3" s="255"/>
      <c r="AW3" s="255"/>
      <c r="AX3" s="255"/>
      <c r="AY3" s="255" t="s">
        <v>573</v>
      </c>
      <c r="AZ3" s="255"/>
      <c r="BA3" s="255"/>
      <c r="BB3" s="255"/>
      <c r="BC3" s="255"/>
      <c r="BD3" s="50" t="s">
        <v>574</v>
      </c>
      <c r="BE3" s="50" t="s">
        <v>247</v>
      </c>
      <c r="BF3" s="50" t="s">
        <v>248</v>
      </c>
      <c r="BG3" s="50" t="s">
        <v>249</v>
      </c>
      <c r="BH3" s="50" t="s">
        <v>456</v>
      </c>
      <c r="BI3" s="50" t="s">
        <v>362</v>
      </c>
      <c r="BJ3" s="50" t="s">
        <v>252</v>
      </c>
      <c r="BK3" s="50" t="s">
        <v>364</v>
      </c>
      <c r="BL3" s="204" t="s">
        <v>542</v>
      </c>
      <c r="BM3" s="50" t="s">
        <v>365</v>
      </c>
      <c r="BN3" s="50" t="s">
        <v>254</v>
      </c>
    </row>
    <row r="4" spans="2:63" ht="13.5" customHeight="1">
      <c r="B4" s="149" t="s">
        <v>606</v>
      </c>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04"/>
      <c r="BF4" s="104"/>
      <c r="BG4" s="104"/>
      <c r="BH4" s="104"/>
      <c r="BI4" s="104"/>
      <c r="BJ4" s="104"/>
      <c r="BK4" s="104"/>
    </row>
    <row r="5" spans="2:63" ht="28.5" customHeight="1">
      <c r="B5" s="178" t="s">
        <v>167</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04" t="s">
        <v>168</v>
      </c>
      <c r="BE5" s="52" t="s">
        <v>457</v>
      </c>
      <c r="BF5" s="142" t="s">
        <v>261</v>
      </c>
      <c r="BG5" s="81"/>
      <c r="BH5" s="81"/>
      <c r="BI5" s="104"/>
      <c r="BJ5" s="104"/>
      <c r="BK5" s="104"/>
    </row>
    <row r="6" spans="2:64" ht="12.75">
      <c r="B6" s="14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104"/>
      <c r="BE6" s="104"/>
      <c r="BF6" s="104" t="s">
        <v>262</v>
      </c>
      <c r="BG6" s="35">
        <f>SUM(BG8:BG11)</f>
        <v>12</v>
      </c>
      <c r="BH6" s="104"/>
      <c r="BI6" s="104"/>
      <c r="BJ6" s="205">
        <v>120000</v>
      </c>
      <c r="BK6" s="202">
        <f>BG6*BJ6%*1.13</f>
        <v>16271.999999999998</v>
      </c>
      <c r="BL6" s="136"/>
    </row>
    <row r="7" spans="2:64" ht="12.75">
      <c r="B7" s="14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104"/>
      <c r="BE7" s="104"/>
      <c r="BF7" s="104" t="s">
        <v>263</v>
      </c>
      <c r="BG7" s="104"/>
      <c r="BH7" s="35">
        <f>SUM(BH8:BH11)</f>
        <v>16</v>
      </c>
      <c r="BI7" s="104"/>
      <c r="BJ7" s="205">
        <v>60000</v>
      </c>
      <c r="BK7" s="202">
        <f>BH7*BJ7%*1.13</f>
        <v>10847.999999999998</v>
      </c>
      <c r="BL7" s="136"/>
    </row>
    <row r="8" spans="1:64" ht="27.75" customHeight="1">
      <c r="A8" s="127" t="s">
        <v>610</v>
      </c>
      <c r="B8" s="108" t="s">
        <v>170</v>
      </c>
      <c r="C8" s="140" t="s">
        <v>624</v>
      </c>
      <c r="BE8" s="35" t="s">
        <v>508</v>
      </c>
      <c r="BF8" s="104" t="s">
        <v>261</v>
      </c>
      <c r="BG8" s="104">
        <v>12</v>
      </c>
      <c r="BH8" s="104">
        <v>16</v>
      </c>
      <c r="BI8" s="104" t="s">
        <v>545</v>
      </c>
      <c r="BJ8" s="205" t="s">
        <v>545</v>
      </c>
      <c r="BK8" s="205"/>
      <c r="BL8" s="206" t="s">
        <v>545</v>
      </c>
    </row>
    <row r="9" spans="2:64" ht="27.75" customHeight="1">
      <c r="B9" s="108" t="s">
        <v>458</v>
      </c>
      <c r="BE9" s="35"/>
      <c r="BF9" s="89" t="s">
        <v>268</v>
      </c>
      <c r="BG9" s="89"/>
      <c r="BH9" s="89"/>
      <c r="BI9" s="89">
        <v>1</v>
      </c>
      <c r="BJ9" s="207">
        <v>40000</v>
      </c>
      <c r="BK9" s="207"/>
      <c r="BL9" s="212">
        <f>BI9*BJ9*1.13</f>
        <v>45199.99999999999</v>
      </c>
    </row>
    <row r="10" spans="2:64" ht="27.75" customHeight="1">
      <c r="B10" s="93" t="s">
        <v>459</v>
      </c>
      <c r="BE10" s="35"/>
      <c r="BF10" s="89" t="s">
        <v>268</v>
      </c>
      <c r="BG10" s="89"/>
      <c r="BH10" s="89"/>
      <c r="BI10" s="89">
        <v>1</v>
      </c>
      <c r="BJ10" s="207">
        <v>30000</v>
      </c>
      <c r="BK10" s="207"/>
      <c r="BL10" s="212">
        <f>BI10*BJ10*1.13</f>
        <v>33900</v>
      </c>
    </row>
    <row r="11" spans="2:64" ht="25.5">
      <c r="B11" s="108" t="s">
        <v>460</v>
      </c>
      <c r="BE11" s="35"/>
      <c r="BF11" s="89" t="s">
        <v>268</v>
      </c>
      <c r="BG11" s="89" t="s">
        <v>545</v>
      </c>
      <c r="BH11" s="89" t="s">
        <v>545</v>
      </c>
      <c r="BI11" s="89">
        <v>2</v>
      </c>
      <c r="BJ11" s="207">
        <v>30000</v>
      </c>
      <c r="BK11" s="207"/>
      <c r="BL11" s="212">
        <f>BI11*BJ11*1.13</f>
        <v>67800</v>
      </c>
    </row>
    <row r="12" spans="1:66" s="155" customFormat="1" ht="12.75">
      <c r="A12" s="213"/>
      <c r="B12" s="33" t="s">
        <v>282</v>
      </c>
      <c r="C12" s="141"/>
      <c r="D12" s="141"/>
      <c r="E12" s="141"/>
      <c r="F12" s="141"/>
      <c r="G12" s="141"/>
      <c r="H12" s="141"/>
      <c r="I12" s="141"/>
      <c r="J12" s="141"/>
      <c r="K12" s="141"/>
      <c r="BD12" s="142"/>
      <c r="BE12" s="35"/>
      <c r="BF12" s="60"/>
      <c r="BG12" s="60"/>
      <c r="BH12" s="60"/>
      <c r="BI12" s="60"/>
      <c r="BJ12" s="214"/>
      <c r="BK12" s="214">
        <f>SUM(BK6:BK11)</f>
        <v>27119.999999999996</v>
      </c>
      <c r="BL12" s="215">
        <f>SUM(BL8:BL11)</f>
        <v>146900</v>
      </c>
      <c r="BN12" s="142"/>
    </row>
    <row r="13" spans="57:64" ht="12.75">
      <c r="BE13" s="35"/>
      <c r="BF13" s="89"/>
      <c r="BG13" s="89"/>
      <c r="BH13" s="89"/>
      <c r="BI13" s="89"/>
      <c r="BJ13" s="207"/>
      <c r="BK13" s="207"/>
      <c r="BL13" s="212"/>
    </row>
    <row r="14" spans="2:64" ht="15.75" customHeight="1">
      <c r="B14" s="33" t="s">
        <v>172</v>
      </c>
      <c r="BE14" s="52" t="s">
        <v>457</v>
      </c>
      <c r="BF14" s="60" t="s">
        <v>261</v>
      </c>
      <c r="BG14" s="89"/>
      <c r="BH14" s="89"/>
      <c r="BI14" s="89"/>
      <c r="BJ14" s="207"/>
      <c r="BK14" s="207"/>
      <c r="BL14" s="212"/>
    </row>
    <row r="15" spans="2:64" ht="18.75" customHeight="1">
      <c r="B15" s="33"/>
      <c r="BE15" s="52"/>
      <c r="BF15" s="89" t="s">
        <v>262</v>
      </c>
      <c r="BG15" s="60">
        <f>SUM(BG17:BG21)</f>
        <v>30</v>
      </c>
      <c r="BI15" s="89"/>
      <c r="BJ15" s="207">
        <v>120000</v>
      </c>
      <c r="BK15" s="202">
        <f>BG15*BJ15%*1.13</f>
        <v>40679.99999999999</v>
      </c>
      <c r="BL15" s="212"/>
    </row>
    <row r="16" spans="2:64" ht="18.75" customHeight="1">
      <c r="B16" s="33"/>
      <c r="BE16" s="52"/>
      <c r="BF16" s="89" t="s">
        <v>263</v>
      </c>
      <c r="BG16" s="89"/>
      <c r="BH16" s="60">
        <f>SUM(BH17:BH21)</f>
        <v>10</v>
      </c>
      <c r="BI16" s="89"/>
      <c r="BJ16" s="207">
        <v>60000</v>
      </c>
      <c r="BK16" s="202">
        <f>BH16*BJ16%*1.13</f>
        <v>6779.999999999999</v>
      </c>
      <c r="BL16" s="212"/>
    </row>
    <row r="17" spans="1:64" ht="15.75" customHeight="1">
      <c r="A17" s="127" t="s">
        <v>754</v>
      </c>
      <c r="B17" s="108" t="s">
        <v>174</v>
      </c>
      <c r="BE17" s="35" t="s">
        <v>509</v>
      </c>
      <c r="BF17" s="104" t="s">
        <v>261</v>
      </c>
      <c r="BG17" s="104">
        <v>18</v>
      </c>
      <c r="BH17" s="104">
        <v>8</v>
      </c>
      <c r="BI17" s="81" t="s">
        <v>545</v>
      </c>
      <c r="BJ17" s="216" t="s">
        <v>545</v>
      </c>
      <c r="BK17" s="216"/>
      <c r="BL17" s="217" t="s">
        <v>545</v>
      </c>
    </row>
    <row r="18" spans="2:64" ht="12.75">
      <c r="B18" s="108" t="s">
        <v>461</v>
      </c>
      <c r="BE18" s="35"/>
      <c r="BF18" s="89" t="s">
        <v>277</v>
      </c>
      <c r="BG18" s="89"/>
      <c r="BH18" s="89"/>
      <c r="BI18" s="89">
        <v>4</v>
      </c>
      <c r="BJ18" s="207">
        <v>50000</v>
      </c>
      <c r="BK18" s="207"/>
      <c r="BL18" s="212">
        <f>BI18*BJ18*1.13</f>
        <v>225999.99999999997</v>
      </c>
    </row>
    <row r="19" spans="2:64" ht="30.75" customHeight="1">
      <c r="B19" s="108" t="s">
        <v>462</v>
      </c>
      <c r="BE19" s="35"/>
      <c r="BF19" s="89" t="s">
        <v>277</v>
      </c>
      <c r="BG19" s="89"/>
      <c r="BH19" s="89"/>
      <c r="BI19" s="89">
        <v>10</v>
      </c>
      <c r="BJ19" s="207">
        <v>10000</v>
      </c>
      <c r="BK19" s="207"/>
      <c r="BL19" s="212">
        <f>BI19*BJ19*1.13</f>
        <v>112999.99999999999</v>
      </c>
    </row>
    <row r="20" spans="1:64" ht="20.25" customHeight="1">
      <c r="A20" s="127" t="s">
        <v>757</v>
      </c>
      <c r="B20" s="108" t="s">
        <v>175</v>
      </c>
      <c r="BD20" s="81" t="s">
        <v>463</v>
      </c>
      <c r="BE20" s="35" t="s">
        <v>510</v>
      </c>
      <c r="BF20" s="89" t="s">
        <v>261</v>
      </c>
      <c r="BG20" s="89">
        <v>12</v>
      </c>
      <c r="BH20" s="89">
        <v>2</v>
      </c>
      <c r="BI20" s="81" t="s">
        <v>545</v>
      </c>
      <c r="BJ20" s="218" t="s">
        <v>545</v>
      </c>
      <c r="BK20" s="218"/>
      <c r="BL20" s="206" t="s">
        <v>545</v>
      </c>
    </row>
    <row r="21" spans="1:64" ht="54.75" customHeight="1">
      <c r="A21" s="127" t="s">
        <v>545</v>
      </c>
      <c r="B21" s="108" t="s">
        <v>464</v>
      </c>
      <c r="BE21" s="35" t="s">
        <v>511</v>
      </c>
      <c r="BF21" s="89" t="s">
        <v>277</v>
      </c>
      <c r="BG21" s="89" t="s">
        <v>545</v>
      </c>
      <c r="BH21" s="89" t="s">
        <v>545</v>
      </c>
      <c r="BI21" s="89">
        <v>4</v>
      </c>
      <c r="BJ21" s="207">
        <v>25000</v>
      </c>
      <c r="BK21" s="207"/>
      <c r="BL21" s="212">
        <f>BI21*BJ21*1.13</f>
        <v>112999.99999999999</v>
      </c>
    </row>
    <row r="22" spans="2:64" ht="12.75">
      <c r="B22" s="33" t="s">
        <v>282</v>
      </c>
      <c r="BE22" s="104"/>
      <c r="BF22" s="104"/>
      <c r="BG22" s="104"/>
      <c r="BH22" s="104"/>
      <c r="BI22" s="104"/>
      <c r="BJ22" s="104"/>
      <c r="BK22" s="134">
        <f>SUM(BK15:BK21)</f>
        <v>47459.99999999999</v>
      </c>
      <c r="BL22" s="219">
        <f>SUM(BL17:BL21)</f>
        <v>451999.99999999994</v>
      </c>
    </row>
    <row r="23" spans="57:63" ht="12.75">
      <c r="BE23" s="104"/>
      <c r="BF23" s="104"/>
      <c r="BG23" s="104"/>
      <c r="BH23" s="104"/>
      <c r="BI23" s="104"/>
      <c r="BJ23" s="104"/>
      <c r="BK23" s="104"/>
    </row>
    <row r="24" spans="2:63" ht="18.75" customHeight="1">
      <c r="B24" s="178" t="s">
        <v>465</v>
      </c>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04" t="s">
        <v>178</v>
      </c>
      <c r="BE24" s="50" t="s">
        <v>466</v>
      </c>
      <c r="BF24" s="142" t="s">
        <v>261</v>
      </c>
      <c r="BG24" s="104" t="s">
        <v>545</v>
      </c>
      <c r="BH24" s="104" t="s">
        <v>545</v>
      </c>
      <c r="BI24" s="104"/>
      <c r="BJ24" s="104"/>
      <c r="BK24" s="104"/>
    </row>
    <row r="25" spans="2:64" ht="15.75" customHeight="1">
      <c r="B25" s="14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104"/>
      <c r="BE25" s="104"/>
      <c r="BF25" s="104" t="s">
        <v>262</v>
      </c>
      <c r="BG25" s="35">
        <f>SUM(BG26:BG33)</f>
        <v>26</v>
      </c>
      <c r="BH25" s="104" t="s">
        <v>545</v>
      </c>
      <c r="BI25" s="104"/>
      <c r="BJ25" s="220">
        <v>120000</v>
      </c>
      <c r="BK25" s="202">
        <f>BG25*BJ25%*1.13</f>
        <v>35256</v>
      </c>
      <c r="BL25" s="136"/>
    </row>
    <row r="26" spans="2:64" ht="12.75" customHeight="1">
      <c r="B26" s="14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104"/>
      <c r="BE26" s="104"/>
      <c r="BF26" s="104" t="s">
        <v>263</v>
      </c>
      <c r="BG26" s="104"/>
      <c r="BH26" s="35">
        <f>SUM(BH27:BH33)</f>
        <v>14</v>
      </c>
      <c r="BI26" s="104"/>
      <c r="BJ26" s="220">
        <v>60000</v>
      </c>
      <c r="BK26" s="202">
        <f>BJ26*BH26%*1.13</f>
        <v>9492</v>
      </c>
      <c r="BL26" s="136"/>
    </row>
    <row r="27" spans="1:64" ht="12.75">
      <c r="A27" s="151" t="s">
        <v>622</v>
      </c>
      <c r="B27" s="116" t="s">
        <v>467</v>
      </c>
      <c r="BE27" s="35" t="s">
        <v>512</v>
      </c>
      <c r="BF27" s="104" t="s">
        <v>261</v>
      </c>
      <c r="BG27" s="104">
        <v>6</v>
      </c>
      <c r="BH27" s="104">
        <v>2</v>
      </c>
      <c r="BI27" s="104" t="s">
        <v>545</v>
      </c>
      <c r="BJ27" s="205" t="s">
        <v>545</v>
      </c>
      <c r="BK27" s="205"/>
      <c r="BL27" s="206" t="s">
        <v>545</v>
      </c>
    </row>
    <row r="28" spans="1:64" ht="12.75">
      <c r="A28" s="151"/>
      <c r="B28" s="116" t="s">
        <v>468</v>
      </c>
      <c r="BE28" s="35"/>
      <c r="BF28" s="104" t="s">
        <v>277</v>
      </c>
      <c r="BG28" s="104"/>
      <c r="BH28" s="104"/>
      <c r="BI28" s="104">
        <v>1</v>
      </c>
      <c r="BJ28" s="205">
        <v>50000</v>
      </c>
      <c r="BK28" s="205"/>
      <c r="BL28" s="206">
        <f>BI28*BJ28*1.13</f>
        <v>56499.99999999999</v>
      </c>
    </row>
    <row r="29" spans="1:64" ht="12.75">
      <c r="A29" s="151"/>
      <c r="B29" s="116" t="s">
        <v>469</v>
      </c>
      <c r="BE29" s="35"/>
      <c r="BF29" s="104" t="s">
        <v>277</v>
      </c>
      <c r="BG29" s="104"/>
      <c r="BH29" s="104"/>
      <c r="BI29" s="104">
        <v>1</v>
      </c>
      <c r="BJ29" s="205">
        <v>50000</v>
      </c>
      <c r="BK29" s="205"/>
      <c r="BL29" s="206">
        <f>BI29*BJ29*1.13</f>
        <v>56499.99999999999</v>
      </c>
    </row>
    <row r="30" spans="1:64" ht="12.75">
      <c r="A30" s="151" t="s">
        <v>626</v>
      </c>
      <c r="B30" s="108" t="s">
        <v>186</v>
      </c>
      <c r="C30" s="150"/>
      <c r="D30" s="150"/>
      <c r="E30" s="150"/>
      <c r="F30" s="150"/>
      <c r="G30" s="150"/>
      <c r="H30" s="150"/>
      <c r="I30" s="150"/>
      <c r="J30" s="150"/>
      <c r="K30" s="150"/>
      <c r="BE30" s="35" t="s">
        <v>513</v>
      </c>
      <c r="BF30" s="104" t="s">
        <v>309</v>
      </c>
      <c r="BG30" s="104">
        <v>6</v>
      </c>
      <c r="BH30" s="104">
        <v>4</v>
      </c>
      <c r="BI30" s="81" t="s">
        <v>545</v>
      </c>
      <c r="BJ30" s="216" t="s">
        <v>545</v>
      </c>
      <c r="BK30" s="216"/>
      <c r="BL30" s="206" t="s">
        <v>545</v>
      </c>
    </row>
    <row r="31" spans="1:64" ht="12.75">
      <c r="A31" s="151"/>
      <c r="B31" s="108" t="s">
        <v>470</v>
      </c>
      <c r="C31" s="150"/>
      <c r="D31" s="150"/>
      <c r="E31" s="150"/>
      <c r="F31" s="150"/>
      <c r="G31" s="150"/>
      <c r="H31" s="150"/>
      <c r="I31" s="150"/>
      <c r="J31" s="150"/>
      <c r="K31" s="150"/>
      <c r="BE31" s="35"/>
      <c r="BF31" s="104" t="s">
        <v>277</v>
      </c>
      <c r="BG31" s="104"/>
      <c r="BH31" s="104"/>
      <c r="BI31" s="81">
        <v>1</v>
      </c>
      <c r="BJ31" s="216">
        <v>5000</v>
      </c>
      <c r="BK31" s="216"/>
      <c r="BL31" s="206">
        <f>BI31*BJ31*1.13</f>
        <v>5649.999999999999</v>
      </c>
    </row>
    <row r="32" spans="1:64" ht="12.75">
      <c r="A32" s="127" t="s">
        <v>630</v>
      </c>
      <c r="B32" s="108" t="s">
        <v>471</v>
      </c>
      <c r="BE32" s="35" t="s">
        <v>514</v>
      </c>
      <c r="BF32" s="104" t="s">
        <v>261</v>
      </c>
      <c r="BG32" s="81">
        <v>14</v>
      </c>
      <c r="BH32" s="81">
        <v>8</v>
      </c>
      <c r="BI32" s="81" t="s">
        <v>545</v>
      </c>
      <c r="BJ32" s="216" t="s">
        <v>545</v>
      </c>
      <c r="BK32" s="216"/>
      <c r="BL32" s="206" t="s">
        <v>545</v>
      </c>
    </row>
    <row r="33" spans="2:64" ht="12.75">
      <c r="B33" s="108" t="s">
        <v>472</v>
      </c>
      <c r="BF33" s="136" t="s">
        <v>277</v>
      </c>
      <c r="BI33" s="136">
        <v>1</v>
      </c>
      <c r="BJ33" s="202">
        <v>50000</v>
      </c>
      <c r="BL33" s="206">
        <f>BI33*BJ33*1.13</f>
        <v>56499.99999999999</v>
      </c>
    </row>
    <row r="34" spans="2:65" ht="12.75">
      <c r="B34" s="98" t="s">
        <v>282</v>
      </c>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96"/>
      <c r="BF34" s="96"/>
      <c r="BG34" s="135"/>
      <c r="BH34" s="135"/>
      <c r="BI34" s="135"/>
      <c r="BJ34" s="135"/>
      <c r="BK34" s="221">
        <f>SUM(BK25:BK33)</f>
        <v>44748</v>
      </c>
      <c r="BL34" s="222">
        <f>SUM(BL28:BL33)</f>
        <v>175149.99999999997</v>
      </c>
      <c r="BM34" s="155"/>
    </row>
    <row r="35" spans="2:65" ht="12.75">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96"/>
      <c r="BF35" s="96"/>
      <c r="BG35" s="135"/>
      <c r="BH35" s="135"/>
      <c r="BI35" s="135"/>
      <c r="BJ35" s="135"/>
      <c r="BK35" s="135"/>
      <c r="BL35" s="222"/>
      <c r="BM35" s="155"/>
    </row>
    <row r="36" spans="2:63" ht="12.75">
      <c r="B36" s="178" t="s">
        <v>191</v>
      </c>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E36" s="52" t="s">
        <v>457</v>
      </c>
      <c r="BF36" s="142" t="s">
        <v>261</v>
      </c>
      <c r="BG36" s="104"/>
      <c r="BH36" s="104"/>
      <c r="BI36" s="104"/>
      <c r="BJ36" s="104"/>
      <c r="BK36" s="104"/>
    </row>
    <row r="37" spans="2:64" ht="12.75">
      <c r="B37" s="141"/>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E37" s="104"/>
      <c r="BF37" s="104" t="s">
        <v>262</v>
      </c>
      <c r="BG37" s="35">
        <f>SUM(BG38:BG49)</f>
        <v>14</v>
      </c>
      <c r="BH37" s="104"/>
      <c r="BI37" s="104"/>
      <c r="BJ37" s="220">
        <v>120000</v>
      </c>
      <c r="BK37" s="202">
        <f>BJ37*BG37%*1.13</f>
        <v>18984</v>
      </c>
      <c r="BL37" s="136"/>
    </row>
    <row r="38" spans="2:64" ht="12.75">
      <c r="B38" s="141"/>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E38" s="104"/>
      <c r="BF38" s="104" t="s">
        <v>263</v>
      </c>
      <c r="BG38" s="104"/>
      <c r="BH38" s="35">
        <f>SUM(BH39:BH49)</f>
        <v>11</v>
      </c>
      <c r="BI38" s="104"/>
      <c r="BJ38" s="220">
        <v>60000</v>
      </c>
      <c r="BK38" s="202">
        <f>BJ38*BH38%*1.13</f>
        <v>7457.999999999999</v>
      </c>
      <c r="BL38" s="136"/>
    </row>
    <row r="39" spans="1:64" ht="27" customHeight="1">
      <c r="A39" s="151" t="s">
        <v>636</v>
      </c>
      <c r="B39" s="116" t="s">
        <v>195</v>
      </c>
      <c r="C39" s="150"/>
      <c r="D39" s="150"/>
      <c r="E39" s="150"/>
      <c r="F39" s="150"/>
      <c r="G39" s="150"/>
      <c r="H39" s="150"/>
      <c r="I39" s="150"/>
      <c r="J39" s="150"/>
      <c r="K39" s="150"/>
      <c r="BE39" s="35" t="s">
        <v>515</v>
      </c>
      <c r="BF39" s="104" t="s">
        <v>261</v>
      </c>
      <c r="BG39" s="81">
        <v>4</v>
      </c>
      <c r="BH39" s="81">
        <v>6</v>
      </c>
      <c r="BI39" s="81" t="s">
        <v>545</v>
      </c>
      <c r="BJ39" s="216" t="s">
        <v>545</v>
      </c>
      <c r="BK39" s="216"/>
      <c r="BL39" s="206" t="s">
        <v>545</v>
      </c>
    </row>
    <row r="40" spans="1:64" ht="30" customHeight="1">
      <c r="A40" s="151"/>
      <c r="B40" s="116" t="s">
        <v>473</v>
      </c>
      <c r="C40" s="150"/>
      <c r="D40" s="150"/>
      <c r="E40" s="150"/>
      <c r="F40" s="150"/>
      <c r="G40" s="150"/>
      <c r="H40" s="150"/>
      <c r="I40" s="150"/>
      <c r="J40" s="150"/>
      <c r="K40" s="150"/>
      <c r="BE40" s="35"/>
      <c r="BF40" s="104" t="s">
        <v>277</v>
      </c>
      <c r="BG40" s="81"/>
      <c r="BH40" s="81"/>
      <c r="BI40" s="81">
        <v>1</v>
      </c>
      <c r="BJ40" s="216">
        <v>30000</v>
      </c>
      <c r="BK40" s="216"/>
      <c r="BL40" s="206">
        <f>BI40*BJ40*1.13</f>
        <v>33900</v>
      </c>
    </row>
    <row r="41" spans="1:64" ht="27" customHeight="1">
      <c r="A41" s="151"/>
      <c r="B41" s="116" t="s">
        <v>474</v>
      </c>
      <c r="C41" s="150"/>
      <c r="D41" s="150"/>
      <c r="E41" s="150"/>
      <c r="F41" s="150"/>
      <c r="G41" s="150"/>
      <c r="H41" s="150"/>
      <c r="I41" s="150"/>
      <c r="J41" s="150"/>
      <c r="K41" s="150"/>
      <c r="BE41" s="35"/>
      <c r="BF41" s="104" t="s">
        <v>277</v>
      </c>
      <c r="BG41" s="81"/>
      <c r="BH41" s="81"/>
      <c r="BI41" s="81">
        <v>1</v>
      </c>
      <c r="BJ41" s="216">
        <v>25000</v>
      </c>
      <c r="BK41" s="216"/>
      <c r="BL41" s="206">
        <f>BI41*BJ41*1.13</f>
        <v>28249.999999999996</v>
      </c>
    </row>
    <row r="42" spans="1:64" ht="15" customHeight="1">
      <c r="A42" s="127" t="s">
        <v>639</v>
      </c>
      <c r="B42" s="108" t="s">
        <v>400</v>
      </c>
      <c r="BE42" s="35" t="s">
        <v>516</v>
      </c>
      <c r="BF42" s="104" t="s">
        <v>261</v>
      </c>
      <c r="BG42" s="81">
        <v>2</v>
      </c>
      <c r="BH42" s="81">
        <v>2</v>
      </c>
      <c r="BI42" s="81" t="s">
        <v>545</v>
      </c>
      <c r="BJ42" s="216" t="s">
        <v>545</v>
      </c>
      <c r="BK42" s="216"/>
      <c r="BL42" s="206" t="s">
        <v>545</v>
      </c>
    </row>
    <row r="43" spans="1:64" ht="13.5" customHeight="1">
      <c r="A43" s="127" t="s">
        <v>545</v>
      </c>
      <c r="B43" s="108" t="s">
        <v>475</v>
      </c>
      <c r="BE43" s="35"/>
      <c r="BF43" s="104" t="s">
        <v>277</v>
      </c>
      <c r="BG43" s="81"/>
      <c r="BH43" s="81"/>
      <c r="BI43" s="81">
        <v>3</v>
      </c>
      <c r="BJ43" s="216">
        <v>10000</v>
      </c>
      <c r="BK43" s="216"/>
      <c r="BL43" s="206">
        <f>BI43*BJ43*1.13</f>
        <v>33900</v>
      </c>
    </row>
    <row r="44" spans="1:64" ht="18" customHeight="1">
      <c r="A44" s="127" t="s">
        <v>641</v>
      </c>
      <c r="B44" s="108" t="s">
        <v>198</v>
      </c>
      <c r="BE44" s="35" t="s">
        <v>516</v>
      </c>
      <c r="BF44" s="104" t="s">
        <v>261</v>
      </c>
      <c r="BG44" s="104">
        <v>2</v>
      </c>
      <c r="BH44" s="104">
        <v>2</v>
      </c>
      <c r="BI44" s="104" t="s">
        <v>545</v>
      </c>
      <c r="BJ44" s="205" t="s">
        <v>545</v>
      </c>
      <c r="BK44" s="205"/>
      <c r="BL44" s="206" t="s">
        <v>545</v>
      </c>
    </row>
    <row r="45" spans="2:64" ht="15.75" customHeight="1">
      <c r="B45" s="108" t="s">
        <v>476</v>
      </c>
      <c r="BE45" s="35"/>
      <c r="BF45" s="104" t="s">
        <v>277</v>
      </c>
      <c r="BG45" s="104"/>
      <c r="BH45" s="104"/>
      <c r="BI45" s="104">
        <v>1</v>
      </c>
      <c r="BJ45" s="205">
        <v>20000</v>
      </c>
      <c r="BK45" s="205"/>
      <c r="BL45" s="206">
        <f>BI45*BJ45*1.13</f>
        <v>22599.999999999996</v>
      </c>
    </row>
    <row r="46" spans="1:64" ht="14.25" customHeight="1">
      <c r="A46" s="127" t="s">
        <v>199</v>
      </c>
      <c r="B46" s="108" t="s">
        <v>200</v>
      </c>
      <c r="BE46" s="35" t="s">
        <v>477</v>
      </c>
      <c r="BF46" s="104" t="s">
        <v>261</v>
      </c>
      <c r="BG46" s="81">
        <v>4</v>
      </c>
      <c r="BH46" s="81">
        <v>1</v>
      </c>
      <c r="BI46" s="81" t="s">
        <v>545</v>
      </c>
      <c r="BJ46" s="216" t="s">
        <v>545</v>
      </c>
      <c r="BK46" s="216"/>
      <c r="BL46" s="206" t="s">
        <v>545</v>
      </c>
    </row>
    <row r="47" spans="2:64" ht="15.75" customHeight="1">
      <c r="B47" s="108" t="s">
        <v>478</v>
      </c>
      <c r="BE47" s="35"/>
      <c r="BF47" s="104"/>
      <c r="BG47" s="81"/>
      <c r="BH47" s="81"/>
      <c r="BI47" s="81">
        <v>1</v>
      </c>
      <c r="BJ47" s="216">
        <v>10000</v>
      </c>
      <c r="BK47" s="216"/>
      <c r="BL47" s="206">
        <f>BI47*BJ47*1.13</f>
        <v>11299.999999999998</v>
      </c>
    </row>
    <row r="48" spans="1:66" ht="18" customHeight="1">
      <c r="A48" s="151" t="s">
        <v>202</v>
      </c>
      <c r="B48" s="108" t="s">
        <v>203</v>
      </c>
      <c r="BE48" s="35" t="s">
        <v>457</v>
      </c>
      <c r="BF48" s="104" t="s">
        <v>261</v>
      </c>
      <c r="BG48" s="81">
        <v>2</v>
      </c>
      <c r="BH48" s="81" t="s">
        <v>545</v>
      </c>
      <c r="BI48" s="81" t="s">
        <v>545</v>
      </c>
      <c r="BJ48" s="216" t="s">
        <v>545</v>
      </c>
      <c r="BK48" s="216"/>
      <c r="BL48" s="206" t="s">
        <v>545</v>
      </c>
      <c r="BN48" s="81" t="s">
        <v>479</v>
      </c>
    </row>
    <row r="49" spans="1:64" ht="27" customHeight="1">
      <c r="A49" s="151"/>
      <c r="B49" s="108" t="s">
        <v>480</v>
      </c>
      <c r="BE49" s="35"/>
      <c r="BF49" s="89" t="s">
        <v>277</v>
      </c>
      <c r="BG49" s="89"/>
      <c r="BH49" s="89"/>
      <c r="BI49" s="89">
        <v>1</v>
      </c>
      <c r="BJ49" s="207">
        <v>25000</v>
      </c>
      <c r="BK49" s="207"/>
      <c r="BL49" s="212">
        <f>BI49*BJ49*1.13</f>
        <v>28249.999999999996</v>
      </c>
    </row>
    <row r="50" spans="1:65" ht="12.75">
      <c r="A50" s="80"/>
      <c r="B50" s="98" t="s">
        <v>282</v>
      </c>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155"/>
      <c r="BF50" s="155"/>
      <c r="BK50" s="222">
        <f>SUM(BK37:BK49)</f>
        <v>26442</v>
      </c>
      <c r="BL50" s="222">
        <f>SUM(BL39:BL49)</f>
        <v>158200</v>
      </c>
      <c r="BM50" s="155"/>
    </row>
    <row r="51" spans="1:65" ht="12.75">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155"/>
      <c r="BF51" s="155"/>
      <c r="BL51" s="222"/>
      <c r="BM51" s="155"/>
    </row>
    <row r="52" spans="2:65" ht="16.5" customHeight="1">
      <c r="B52" s="210" t="s">
        <v>481</v>
      </c>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04" t="s">
        <v>205</v>
      </c>
      <c r="BE52" s="223" t="s">
        <v>517</v>
      </c>
      <c r="BF52" s="142" t="s">
        <v>261</v>
      </c>
      <c r="BG52" s="104"/>
      <c r="BH52" s="104"/>
      <c r="BI52" s="104"/>
      <c r="BJ52" s="104"/>
      <c r="BK52" s="104"/>
      <c r="BL52" s="222" t="s">
        <v>545</v>
      </c>
      <c r="BM52" s="155" t="s">
        <v>545</v>
      </c>
    </row>
    <row r="53" spans="2:65" ht="13.5" customHeight="1">
      <c r="B53" s="69"/>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104"/>
      <c r="BE53" s="104"/>
      <c r="BF53" s="104" t="s">
        <v>262</v>
      </c>
      <c r="BG53" s="35">
        <f>SUM(BG54:BG66)</f>
        <v>122</v>
      </c>
      <c r="BH53" s="104"/>
      <c r="BI53" s="104"/>
      <c r="BJ53" s="205">
        <v>120000</v>
      </c>
      <c r="BK53" s="202">
        <f>BJ53*BG53%*1.13</f>
        <v>165431.99999999997</v>
      </c>
      <c r="BL53" s="136"/>
      <c r="BM53" s="155"/>
    </row>
    <row r="54" spans="2:65" ht="14.25" customHeight="1">
      <c r="B54" s="6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104"/>
      <c r="BE54" s="104"/>
      <c r="BF54" s="104" t="s">
        <v>263</v>
      </c>
      <c r="BG54" s="104"/>
      <c r="BH54" s="35">
        <f>SUM(BH55:BH66)</f>
        <v>142</v>
      </c>
      <c r="BI54" s="104"/>
      <c r="BJ54" s="205">
        <v>60000</v>
      </c>
      <c r="BK54" s="202">
        <f>BJ54*BH54%*1.13</f>
        <v>96275.99999999999</v>
      </c>
      <c r="BL54" s="136"/>
      <c r="BM54" s="155"/>
    </row>
    <row r="55" spans="1:64" ht="15" customHeight="1">
      <c r="A55" s="127" t="s">
        <v>647</v>
      </c>
      <c r="B55" s="108" t="s">
        <v>209</v>
      </c>
      <c r="BE55" s="155" t="s">
        <v>518</v>
      </c>
      <c r="BF55" s="136" t="s">
        <v>482</v>
      </c>
      <c r="BG55" s="136">
        <v>24</v>
      </c>
      <c r="BH55" s="136">
        <v>4</v>
      </c>
      <c r="BL55" s="202" t="s">
        <v>545</v>
      </c>
    </row>
    <row r="56" spans="1:64" ht="14.25" customHeight="1">
      <c r="A56" s="127" t="s">
        <v>650</v>
      </c>
      <c r="B56" s="108" t="s">
        <v>210</v>
      </c>
      <c r="C56" s="150"/>
      <c r="D56" s="150"/>
      <c r="E56" s="150"/>
      <c r="F56" s="150"/>
      <c r="G56" s="150"/>
      <c r="H56" s="150"/>
      <c r="I56" s="150"/>
      <c r="J56" s="150"/>
      <c r="K56" s="150"/>
      <c r="BE56" s="155" t="s">
        <v>519</v>
      </c>
      <c r="BF56" s="81" t="s">
        <v>261</v>
      </c>
      <c r="BG56" s="136">
        <v>4</v>
      </c>
      <c r="BH56" s="136">
        <v>24</v>
      </c>
      <c r="BI56" s="136" t="s">
        <v>545</v>
      </c>
      <c r="BJ56" s="202" t="s">
        <v>545</v>
      </c>
      <c r="BK56" s="202"/>
      <c r="BL56" s="206" t="s">
        <v>545</v>
      </c>
    </row>
    <row r="57" spans="2:64" ht="29.25" customHeight="1">
      <c r="B57" s="108" t="s">
        <v>483</v>
      </c>
      <c r="C57" s="150"/>
      <c r="D57" s="150"/>
      <c r="E57" s="150"/>
      <c r="F57" s="150"/>
      <c r="G57" s="150"/>
      <c r="H57" s="150"/>
      <c r="I57" s="150"/>
      <c r="J57" s="150"/>
      <c r="K57" s="150"/>
      <c r="BE57" s="155"/>
      <c r="BF57" s="81" t="s">
        <v>277</v>
      </c>
      <c r="BI57" s="136">
        <v>1</v>
      </c>
      <c r="BJ57" s="202">
        <v>30000</v>
      </c>
      <c r="BK57" s="202"/>
      <c r="BL57" s="206">
        <f>BI57*BJ57*1.13</f>
        <v>33900</v>
      </c>
    </row>
    <row r="58" spans="2:64" ht="18" customHeight="1">
      <c r="B58" s="108" t="s">
        <v>484</v>
      </c>
      <c r="C58" s="150"/>
      <c r="D58" s="150"/>
      <c r="E58" s="150"/>
      <c r="F58" s="150"/>
      <c r="G58" s="150"/>
      <c r="H58" s="150"/>
      <c r="I58" s="150"/>
      <c r="J58" s="150"/>
      <c r="K58" s="150"/>
      <c r="BE58" s="155"/>
      <c r="BF58" s="81" t="s">
        <v>277</v>
      </c>
      <c r="BI58" s="136">
        <v>1</v>
      </c>
      <c r="BJ58" s="202">
        <v>30000</v>
      </c>
      <c r="BK58" s="202"/>
      <c r="BL58" s="206">
        <f>BI58*BJ58*1.13</f>
        <v>33900</v>
      </c>
    </row>
    <row r="59" spans="1:64" ht="15.75" customHeight="1">
      <c r="A59" s="151" t="s">
        <v>652</v>
      </c>
      <c r="B59" s="108" t="s">
        <v>211</v>
      </c>
      <c r="C59" s="150"/>
      <c r="D59" s="150"/>
      <c r="E59" s="150"/>
      <c r="F59" s="150"/>
      <c r="G59" s="150"/>
      <c r="H59" s="150"/>
      <c r="I59" s="150"/>
      <c r="J59" s="150"/>
      <c r="K59" s="150"/>
      <c r="BE59" s="155" t="s">
        <v>520</v>
      </c>
      <c r="BF59" s="89" t="s">
        <v>309</v>
      </c>
      <c r="BG59" s="136">
        <v>4</v>
      </c>
      <c r="BH59" s="136">
        <v>6</v>
      </c>
      <c r="BI59" s="136" t="s">
        <v>545</v>
      </c>
      <c r="BJ59" s="202" t="s">
        <v>545</v>
      </c>
      <c r="BK59" s="202"/>
      <c r="BL59" s="206" t="s">
        <v>545</v>
      </c>
    </row>
    <row r="60" spans="1:64" ht="14.25" customHeight="1">
      <c r="A60" s="127" t="s">
        <v>545</v>
      </c>
      <c r="B60" s="108" t="s">
        <v>485</v>
      </c>
      <c r="BE60" s="35" t="s">
        <v>520</v>
      </c>
      <c r="BF60" s="104" t="s">
        <v>261</v>
      </c>
      <c r="BG60" s="104">
        <v>6</v>
      </c>
      <c r="BH60" s="104">
        <v>6</v>
      </c>
      <c r="BI60" s="104"/>
      <c r="BJ60" s="104"/>
      <c r="BK60" s="104"/>
      <c r="BL60" s="206" t="s">
        <v>545</v>
      </c>
    </row>
    <row r="61" spans="1:64" ht="14.25" customHeight="1">
      <c r="A61" s="127" t="s">
        <v>545</v>
      </c>
      <c r="B61" s="108" t="s">
        <v>486</v>
      </c>
      <c r="BE61" s="35" t="s">
        <v>520</v>
      </c>
      <c r="BF61" s="104" t="s">
        <v>367</v>
      </c>
      <c r="BG61" s="104">
        <v>10</v>
      </c>
      <c r="BH61" s="104">
        <v>60</v>
      </c>
      <c r="BI61" s="104"/>
      <c r="BJ61" s="104"/>
      <c r="BK61" s="104"/>
      <c r="BL61" s="206" t="s">
        <v>545</v>
      </c>
    </row>
    <row r="62" spans="1:64" ht="12.75">
      <c r="A62" s="127" t="s">
        <v>545</v>
      </c>
      <c r="B62" s="108" t="s">
        <v>487</v>
      </c>
      <c r="BE62" s="35" t="s">
        <v>488</v>
      </c>
      <c r="BF62" s="104" t="s">
        <v>367</v>
      </c>
      <c r="BG62" s="104">
        <v>2</v>
      </c>
      <c r="BH62" s="104">
        <v>6</v>
      </c>
      <c r="BI62" s="104"/>
      <c r="BJ62" s="104"/>
      <c r="BK62" s="104"/>
      <c r="BL62" s="206" t="s">
        <v>545</v>
      </c>
    </row>
    <row r="63" spans="2:64" ht="18.75" customHeight="1">
      <c r="B63" s="108" t="s">
        <v>489</v>
      </c>
      <c r="BE63" s="35"/>
      <c r="BF63" s="104" t="s">
        <v>277</v>
      </c>
      <c r="BG63" s="104"/>
      <c r="BH63" s="104"/>
      <c r="BI63" s="104">
        <v>1</v>
      </c>
      <c r="BJ63" s="220">
        <v>60000</v>
      </c>
      <c r="BK63" s="104"/>
      <c r="BL63" s="206">
        <f>BI63*BJ63*1.13</f>
        <v>67800</v>
      </c>
    </row>
    <row r="64" spans="1:64" ht="13.5" customHeight="1">
      <c r="A64" s="127" t="s">
        <v>64</v>
      </c>
      <c r="B64" s="108" t="s">
        <v>490</v>
      </c>
      <c r="BE64" s="155" t="s">
        <v>477</v>
      </c>
      <c r="BF64" s="89" t="s">
        <v>261</v>
      </c>
      <c r="BG64" s="136">
        <v>60</v>
      </c>
      <c r="BH64" s="136">
        <v>12</v>
      </c>
      <c r="BI64" s="136" t="s">
        <v>545</v>
      </c>
      <c r="BJ64" s="202" t="s">
        <v>545</v>
      </c>
      <c r="BK64" s="202" t="s">
        <v>545</v>
      </c>
      <c r="BL64" s="206" t="s">
        <v>545</v>
      </c>
    </row>
    <row r="65" spans="2:64" ht="15.75" customHeight="1">
      <c r="B65" s="108" t="s">
        <v>491</v>
      </c>
      <c r="BE65" s="155"/>
      <c r="BF65" s="89"/>
      <c r="BI65" s="136">
        <v>3</v>
      </c>
      <c r="BJ65" s="202">
        <v>30000</v>
      </c>
      <c r="BK65" s="202"/>
      <c r="BL65" s="206">
        <f>BI65*BJ65*1.13</f>
        <v>101699.99999999999</v>
      </c>
    </row>
    <row r="66" spans="1:64" ht="12.75">
      <c r="A66" s="151" t="s">
        <v>66</v>
      </c>
      <c r="B66" s="116" t="s">
        <v>213</v>
      </c>
      <c r="C66" s="150"/>
      <c r="D66" s="150"/>
      <c r="E66" s="150"/>
      <c r="F66" s="150"/>
      <c r="G66" s="150"/>
      <c r="H66" s="150"/>
      <c r="I66" s="150"/>
      <c r="J66" s="150"/>
      <c r="K66" s="150"/>
      <c r="BE66" s="155" t="s">
        <v>521</v>
      </c>
      <c r="BF66" s="136" t="s">
        <v>482</v>
      </c>
      <c r="BG66" s="136">
        <v>12</v>
      </c>
      <c r="BH66" s="136">
        <v>24</v>
      </c>
      <c r="BL66" s="206" t="s">
        <v>545</v>
      </c>
    </row>
    <row r="67" spans="2:64" ht="12.75">
      <c r="B67" s="98" t="s">
        <v>282</v>
      </c>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K67" s="222">
        <f>SUM(BK53:BK64)</f>
        <v>261707.99999999994</v>
      </c>
      <c r="BL67" s="222">
        <f>SUM(BL55:BL66)</f>
        <v>237300</v>
      </c>
    </row>
    <row r="68" spans="2:56" ht="12.75">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row>
    <row r="69" spans="1:63" ht="31.5" customHeight="1">
      <c r="A69" s="151"/>
      <c r="B69" s="210" t="s">
        <v>214</v>
      </c>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04" t="s">
        <v>215</v>
      </c>
      <c r="BE69" s="50" t="s">
        <v>466</v>
      </c>
      <c r="BF69" s="142" t="s">
        <v>261</v>
      </c>
      <c r="BG69" s="104" t="s">
        <v>545</v>
      </c>
      <c r="BH69" s="104" t="s">
        <v>545</v>
      </c>
      <c r="BI69" s="104"/>
      <c r="BJ69" s="104"/>
      <c r="BK69" s="104"/>
    </row>
    <row r="70" spans="1:64" ht="14.25" customHeight="1">
      <c r="A70" s="151"/>
      <c r="B70" s="69"/>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104"/>
      <c r="BE70" s="104"/>
      <c r="BF70" s="104" t="s">
        <v>262</v>
      </c>
      <c r="BG70" s="35">
        <f>SUM(BG71:BG82)</f>
        <v>44</v>
      </c>
      <c r="BH70" s="104"/>
      <c r="BI70" s="104"/>
      <c r="BJ70" s="220">
        <v>120000</v>
      </c>
      <c r="BK70" s="202">
        <f>BJ70*BG70%*1.13</f>
        <v>59663.99999999999</v>
      </c>
      <c r="BL70" s="136"/>
    </row>
    <row r="71" spans="1:64" ht="14.25" customHeight="1">
      <c r="A71" s="151"/>
      <c r="B71" s="69"/>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104"/>
      <c r="BE71" s="104"/>
      <c r="BF71" s="104" t="s">
        <v>263</v>
      </c>
      <c r="BG71" s="104"/>
      <c r="BH71" s="35">
        <f>SUM(BH72:BH82)</f>
        <v>16</v>
      </c>
      <c r="BI71" s="104"/>
      <c r="BJ71" s="220">
        <v>60000</v>
      </c>
      <c r="BK71" s="202">
        <f>BJ71*BH71%*1.13</f>
        <v>10847.999999999998</v>
      </c>
      <c r="BL71" s="136"/>
    </row>
    <row r="72" spans="1:64" ht="24.75" customHeight="1">
      <c r="A72" s="123" t="s">
        <v>658</v>
      </c>
      <c r="B72" s="150" t="s">
        <v>218</v>
      </c>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E72" s="155" t="s">
        <v>522</v>
      </c>
      <c r="BF72" s="81" t="s">
        <v>261</v>
      </c>
      <c r="BG72" s="136">
        <v>2</v>
      </c>
      <c r="BH72" s="136">
        <v>4</v>
      </c>
      <c r="BI72" s="136" t="s">
        <v>545</v>
      </c>
      <c r="BJ72" s="224" t="s">
        <v>545</v>
      </c>
      <c r="BK72" s="224"/>
      <c r="BL72" s="136"/>
    </row>
    <row r="73" spans="1:64" ht="30" customHeight="1">
      <c r="A73" s="151"/>
      <c r="B73" s="150" t="s">
        <v>492</v>
      </c>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E73" s="155"/>
      <c r="BF73" s="81" t="s">
        <v>277</v>
      </c>
      <c r="BI73" s="136">
        <v>1</v>
      </c>
      <c r="BJ73" s="224">
        <v>100000</v>
      </c>
      <c r="BK73" s="224"/>
      <c r="BL73" s="206">
        <f>BI73*BJ73*1.13</f>
        <v>112999.99999999999</v>
      </c>
    </row>
    <row r="74" spans="1:64" ht="15" customHeight="1">
      <c r="A74" s="151" t="s">
        <v>660</v>
      </c>
      <c r="B74" s="150" t="s">
        <v>220</v>
      </c>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E74" s="155" t="s">
        <v>466</v>
      </c>
      <c r="BF74" s="136" t="s">
        <v>261</v>
      </c>
      <c r="BG74" s="136">
        <v>2</v>
      </c>
      <c r="BH74" s="136">
        <v>2</v>
      </c>
      <c r="BI74" s="136" t="s">
        <v>545</v>
      </c>
      <c r="BK74" s="202"/>
      <c r="BL74" s="206" t="s">
        <v>545</v>
      </c>
    </row>
    <row r="75" spans="1:64" ht="15" customHeight="1">
      <c r="A75" s="151"/>
      <c r="B75" s="150" t="s">
        <v>493</v>
      </c>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E75" s="155"/>
      <c r="BF75" s="136" t="s">
        <v>277</v>
      </c>
      <c r="BI75" s="136">
        <v>1</v>
      </c>
      <c r="BJ75" s="202">
        <v>20000</v>
      </c>
      <c r="BK75" s="202"/>
      <c r="BL75" s="206">
        <f>BI75*BJ75*1.13</f>
        <v>22599.999999999996</v>
      </c>
    </row>
    <row r="76" spans="1:64" ht="25.5">
      <c r="A76" s="151" t="s">
        <v>663</v>
      </c>
      <c r="B76" s="108" t="s">
        <v>494</v>
      </c>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E76" s="155" t="s">
        <v>523</v>
      </c>
      <c r="BF76" s="136" t="s">
        <v>261</v>
      </c>
      <c r="BG76" s="136">
        <v>4</v>
      </c>
      <c r="BH76" s="136">
        <v>2</v>
      </c>
      <c r="BI76" s="136" t="s">
        <v>545</v>
      </c>
      <c r="BJ76" s="202" t="s">
        <v>545</v>
      </c>
      <c r="BK76" s="202"/>
      <c r="BL76" s="206" t="s">
        <v>545</v>
      </c>
    </row>
    <row r="77" spans="1:64" ht="12.75">
      <c r="A77" s="151"/>
      <c r="B77" s="108" t="s">
        <v>495</v>
      </c>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E77" s="155"/>
      <c r="BF77" s="136" t="s">
        <v>496</v>
      </c>
      <c r="BI77" s="136">
        <v>3</v>
      </c>
      <c r="BJ77" s="202">
        <v>30000</v>
      </c>
      <c r="BK77" s="202"/>
      <c r="BL77" s="206">
        <f>BI77*BJ77*1.13</f>
        <v>101699.99999999999</v>
      </c>
    </row>
    <row r="78" spans="1:64" ht="12.75">
      <c r="A78" s="151" t="s">
        <v>667</v>
      </c>
      <c r="B78" s="108" t="s">
        <v>224</v>
      </c>
      <c r="C78" s="150"/>
      <c r="D78" s="150"/>
      <c r="E78" s="150"/>
      <c r="F78" s="150"/>
      <c r="G78" s="150"/>
      <c r="H78" s="150"/>
      <c r="I78" s="150"/>
      <c r="J78" s="150"/>
      <c r="K78" s="150"/>
      <c r="BE78" s="155" t="s">
        <v>524</v>
      </c>
      <c r="BF78" s="89" t="s">
        <v>261</v>
      </c>
      <c r="BG78" s="136">
        <v>12</v>
      </c>
      <c r="BH78" s="136">
        <v>4</v>
      </c>
      <c r="BI78" s="136">
        <v>1</v>
      </c>
      <c r="BJ78" s="202" t="s">
        <v>545</v>
      </c>
      <c r="BK78" s="202"/>
      <c r="BL78" s="206" t="s">
        <v>545</v>
      </c>
    </row>
    <row r="79" spans="1:64" ht="12.75">
      <c r="A79" s="151"/>
      <c r="B79" s="108" t="s">
        <v>497</v>
      </c>
      <c r="C79" s="150"/>
      <c r="D79" s="150"/>
      <c r="E79" s="150"/>
      <c r="F79" s="150"/>
      <c r="G79" s="150"/>
      <c r="H79" s="150"/>
      <c r="I79" s="150"/>
      <c r="J79" s="150"/>
      <c r="K79" s="150"/>
      <c r="BE79" s="155"/>
      <c r="BF79" s="89" t="s">
        <v>277</v>
      </c>
      <c r="BI79" s="136">
        <v>1</v>
      </c>
      <c r="BJ79" s="202">
        <v>50000</v>
      </c>
      <c r="BK79" s="202"/>
      <c r="BL79" s="206">
        <f>BI79*BJ79*1.13</f>
        <v>56499.99999999999</v>
      </c>
    </row>
    <row r="80" spans="1:64" ht="12.75">
      <c r="A80" s="151" t="s">
        <v>671</v>
      </c>
      <c r="B80" s="108" t="s">
        <v>401</v>
      </c>
      <c r="C80" s="150"/>
      <c r="D80" s="150"/>
      <c r="E80" s="150"/>
      <c r="F80" s="150"/>
      <c r="G80" s="150"/>
      <c r="H80" s="150"/>
      <c r="I80" s="150"/>
      <c r="J80" s="150"/>
      <c r="K80" s="150"/>
      <c r="BE80" s="155" t="s">
        <v>513</v>
      </c>
      <c r="BF80" s="81" t="s">
        <v>261</v>
      </c>
      <c r="BG80" s="136">
        <v>12</v>
      </c>
      <c r="BH80" s="136">
        <v>2</v>
      </c>
      <c r="BI80" s="136" t="s">
        <v>545</v>
      </c>
      <c r="BJ80" s="202" t="s">
        <v>545</v>
      </c>
      <c r="BK80" s="202"/>
      <c r="BL80" s="206" t="s">
        <v>545</v>
      </c>
    </row>
    <row r="81" spans="1:64" ht="12.75">
      <c r="A81" s="151"/>
      <c r="B81" s="108" t="s">
        <v>498</v>
      </c>
      <c r="C81" s="150"/>
      <c r="D81" s="150"/>
      <c r="E81" s="150"/>
      <c r="F81" s="150"/>
      <c r="G81" s="150"/>
      <c r="H81" s="150"/>
      <c r="I81" s="150"/>
      <c r="J81" s="150"/>
      <c r="K81" s="150"/>
      <c r="BE81" s="155"/>
      <c r="BF81" s="81" t="s">
        <v>277</v>
      </c>
      <c r="BI81" s="136">
        <v>1</v>
      </c>
      <c r="BJ81" s="202">
        <v>20000</v>
      </c>
      <c r="BK81" s="202"/>
      <c r="BL81" s="206">
        <f>BI81*BJ81*1.13</f>
        <v>22599.999999999996</v>
      </c>
    </row>
    <row r="82" spans="1:64" ht="12.75">
      <c r="A82" s="127" t="s">
        <v>81</v>
      </c>
      <c r="B82" s="108" t="s">
        <v>226</v>
      </c>
      <c r="C82" s="150"/>
      <c r="D82" s="150"/>
      <c r="E82" s="150"/>
      <c r="F82" s="150"/>
      <c r="G82" s="150"/>
      <c r="H82" s="150"/>
      <c r="I82" s="150"/>
      <c r="J82" s="150"/>
      <c r="K82" s="150"/>
      <c r="BE82" s="136" t="s">
        <v>499</v>
      </c>
      <c r="BF82" s="136" t="s">
        <v>482</v>
      </c>
      <c r="BG82" s="136">
        <v>12</v>
      </c>
      <c r="BH82" s="136">
        <v>2</v>
      </c>
      <c r="BI82" s="136" t="s">
        <v>545</v>
      </c>
      <c r="BJ82" s="202" t="s">
        <v>545</v>
      </c>
      <c r="BK82" s="202"/>
      <c r="BL82" s="206" t="s">
        <v>545</v>
      </c>
    </row>
    <row r="83" spans="2:64" ht="12.75">
      <c r="B83" s="98" t="s">
        <v>282</v>
      </c>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K83" s="222">
        <f>SUM(BK70:BK82)</f>
        <v>70511.99999999999</v>
      </c>
      <c r="BL83" s="222">
        <f>SUM(BL72:BL82)</f>
        <v>316399.99999999994</v>
      </c>
    </row>
    <row r="84" spans="2:56" ht="12.75">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row>
    <row r="85" spans="1:63" ht="14.25" customHeight="1">
      <c r="A85" s="151"/>
      <c r="B85" s="210" t="s">
        <v>227</v>
      </c>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81" t="s">
        <v>228</v>
      </c>
      <c r="BE85" s="50" t="s">
        <v>457</v>
      </c>
      <c r="BF85" s="142" t="s">
        <v>261</v>
      </c>
      <c r="BG85" s="81" t="s">
        <v>545</v>
      </c>
      <c r="BH85" s="81" t="s">
        <v>545</v>
      </c>
      <c r="BI85" s="81"/>
      <c r="BJ85" s="81"/>
      <c r="BK85" s="81"/>
    </row>
    <row r="86" spans="1:64" ht="14.25" customHeight="1">
      <c r="A86" s="151"/>
      <c r="B86" s="69"/>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E86" s="81"/>
      <c r="BF86" s="81" t="s">
        <v>262</v>
      </c>
      <c r="BG86" s="142">
        <f>SUM(BG87:BG90)</f>
        <v>26</v>
      </c>
      <c r="BH86" s="81"/>
      <c r="BI86" s="81"/>
      <c r="BJ86" s="216">
        <v>120000</v>
      </c>
      <c r="BK86" s="202">
        <f>BJ86*BG86%*1.13</f>
        <v>35256</v>
      </c>
      <c r="BL86" s="136"/>
    </row>
    <row r="87" spans="1:64" ht="14.25" customHeight="1">
      <c r="A87" s="151"/>
      <c r="B87" s="69"/>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E87" s="81"/>
      <c r="BF87" s="81" t="s">
        <v>263</v>
      </c>
      <c r="BG87" s="81"/>
      <c r="BH87" s="142">
        <f>SUM(BH88:BH90)</f>
        <v>8</v>
      </c>
      <c r="BI87" s="81"/>
      <c r="BJ87" s="216">
        <v>60000</v>
      </c>
      <c r="BK87" s="202">
        <f>BJ87*BH87%*1.13</f>
        <v>5423.999999999999</v>
      </c>
      <c r="BL87" s="136"/>
    </row>
    <row r="88" spans="1:64" ht="27" customHeight="1">
      <c r="A88" s="127" t="s">
        <v>678</v>
      </c>
      <c r="B88" s="108" t="s">
        <v>500</v>
      </c>
      <c r="BE88" s="155" t="s">
        <v>525</v>
      </c>
      <c r="BF88" s="136" t="s">
        <v>261</v>
      </c>
      <c r="BG88" s="136">
        <v>20</v>
      </c>
      <c r="BH88" s="136">
        <v>4</v>
      </c>
      <c r="BI88" s="136" t="s">
        <v>545</v>
      </c>
      <c r="BJ88" s="202" t="s">
        <v>545</v>
      </c>
      <c r="BK88" s="202"/>
      <c r="BL88" s="206" t="s">
        <v>545</v>
      </c>
    </row>
    <row r="89" spans="1:64" ht="26.25" customHeight="1">
      <c r="A89" s="127" t="s">
        <v>682</v>
      </c>
      <c r="B89" s="108" t="s">
        <v>233</v>
      </c>
      <c r="BE89" s="155" t="s">
        <v>457</v>
      </c>
      <c r="BF89" s="81" t="s">
        <v>261</v>
      </c>
      <c r="BG89" s="136">
        <v>6</v>
      </c>
      <c r="BH89" s="136">
        <v>4</v>
      </c>
      <c r="BI89" s="136" t="s">
        <v>545</v>
      </c>
      <c r="BJ89" s="202" t="s">
        <v>545</v>
      </c>
      <c r="BK89" s="202"/>
      <c r="BL89" s="206" t="s">
        <v>545</v>
      </c>
    </row>
    <row r="90" spans="2:64" ht="13.5" customHeight="1">
      <c r="B90" s="108" t="s">
        <v>501</v>
      </c>
      <c r="BE90" s="155"/>
      <c r="BF90" s="81" t="s">
        <v>277</v>
      </c>
      <c r="BI90" s="136">
        <v>1</v>
      </c>
      <c r="BJ90" s="202">
        <v>5000</v>
      </c>
      <c r="BK90" s="202"/>
      <c r="BL90" s="206">
        <f>BI90*BJ90*1.13</f>
        <v>5649.999999999999</v>
      </c>
    </row>
    <row r="91" spans="2:64" ht="12.75">
      <c r="B91" s="33" t="s">
        <v>282</v>
      </c>
      <c r="BK91" s="222">
        <f>SUM(BK86:BK90)</f>
        <v>40680</v>
      </c>
      <c r="BL91" s="222">
        <f>SUM(BL88:BL90)</f>
        <v>5649.999999999999</v>
      </c>
    </row>
    <row r="93" spans="2:64" ht="12.75">
      <c r="B93" s="33" t="s">
        <v>502</v>
      </c>
      <c r="BF93" s="155" t="s">
        <v>503</v>
      </c>
      <c r="BG93" s="155">
        <f>SUM(BG86+BG70+BG53+BG37+BG25+BG15+BG6)</f>
        <v>274</v>
      </c>
      <c r="BH93" s="155">
        <f>SUM(BH87+BH71+BH54+BH38+BH26+BH16+BH7)</f>
        <v>217</v>
      </c>
      <c r="BK93" s="222">
        <f>SUM(BK91+BK83+BK67+BK50+BK34+BK22+BK12)</f>
        <v>518669.99999999994</v>
      </c>
      <c r="BL93" s="222">
        <f>SUM(BL91+BL83+BL67+BL50+BL34+BL22+BL12)</f>
        <v>1491600</v>
      </c>
    </row>
    <row r="94" ht="12.75">
      <c r="BL94" s="222"/>
    </row>
    <row r="95" spans="2:64" ht="12.75">
      <c r="B95" s="59" t="s">
        <v>504</v>
      </c>
      <c r="BE95" s="50"/>
      <c r="BL95" s="222">
        <f>SUM(BK93+BL93)</f>
        <v>2010270</v>
      </c>
    </row>
    <row r="96" spans="2:63" ht="12.75">
      <c r="B96" s="33"/>
      <c r="BE96" s="81"/>
      <c r="BJ96" s="202"/>
      <c r="BK96" s="202"/>
    </row>
    <row r="97" spans="2:63" ht="38.25">
      <c r="B97" s="33" t="s">
        <v>505</v>
      </c>
      <c r="BE97" s="81"/>
      <c r="BJ97" s="202"/>
      <c r="BK97" s="202"/>
    </row>
    <row r="98" spans="57:64" ht="12.75">
      <c r="BE98" s="155"/>
      <c r="BJ98" s="202"/>
      <c r="BK98" s="202"/>
      <c r="BL98" s="206"/>
    </row>
    <row r="99" spans="1:64" ht="25.5">
      <c r="A99" s="123">
        <v>1</v>
      </c>
      <c r="B99" s="108" t="s">
        <v>506</v>
      </c>
      <c r="BE99" s="155"/>
      <c r="BJ99" s="202"/>
      <c r="BK99" s="202"/>
      <c r="BL99" s="206"/>
    </row>
    <row r="100" spans="1:64" ht="25.5">
      <c r="A100" s="121">
        <v>2</v>
      </c>
      <c r="B100" s="108" t="s">
        <v>507</v>
      </c>
      <c r="BE100" s="155"/>
      <c r="BJ100" s="202"/>
      <c r="BK100" s="202"/>
      <c r="BL100" s="206"/>
    </row>
    <row r="101" spans="62:64" ht="12.75">
      <c r="BJ101" s="202"/>
      <c r="BK101" s="202"/>
      <c r="BL101" s="206"/>
    </row>
    <row r="102" spans="57:64" ht="12.75">
      <c r="BE102" s="155"/>
      <c r="BJ102" s="202"/>
      <c r="BK102" s="202"/>
      <c r="BL102" s="206"/>
    </row>
    <row r="103" spans="57:64" ht="12.75">
      <c r="BE103" s="225"/>
      <c r="BF103" s="81"/>
      <c r="BJ103" s="202"/>
      <c r="BK103" s="202"/>
      <c r="BL103" s="206"/>
    </row>
    <row r="104" spans="1:64" ht="30" customHeight="1">
      <c r="A104" s="151"/>
      <c r="B104" s="226"/>
      <c r="BE104" s="155"/>
      <c r="BF104" s="107"/>
      <c r="BJ104" s="202"/>
      <c r="BK104" s="202"/>
      <c r="BL104" s="206"/>
    </row>
    <row r="105" spans="1:64" ht="12.75">
      <c r="A105" s="151"/>
      <c r="B105" s="226"/>
      <c r="BE105" s="155"/>
      <c r="BJ105" s="202"/>
      <c r="BK105" s="202"/>
      <c r="BL105" s="206"/>
    </row>
    <row r="106" spans="2:64" ht="12.75">
      <c r="B106" s="98"/>
      <c r="BL106" s="222"/>
    </row>
    <row r="108" spans="2:64" ht="12.75">
      <c r="B108" s="33"/>
      <c r="BL108" s="222"/>
    </row>
  </sheetData>
  <mergeCells count="21">
    <mergeCell ref="B1:BC1"/>
    <mergeCell ref="AU3:AX3"/>
    <mergeCell ref="L3:P3"/>
    <mergeCell ref="H3:K3"/>
    <mergeCell ref="U3:X3"/>
    <mergeCell ref="Y3:AC3"/>
    <mergeCell ref="C2:BC2"/>
    <mergeCell ref="B85:BC85"/>
    <mergeCell ref="C3:G3"/>
    <mergeCell ref="B24:BC24"/>
    <mergeCell ref="B5:BC5"/>
    <mergeCell ref="AY3:BC3"/>
    <mergeCell ref="B4:BD4"/>
    <mergeCell ref="Q3:T3"/>
    <mergeCell ref="AD3:AG3"/>
    <mergeCell ref="AH3:AK3"/>
    <mergeCell ref="B52:BC52"/>
    <mergeCell ref="B69:BC69"/>
    <mergeCell ref="AL3:AP3"/>
    <mergeCell ref="B36:BC36"/>
    <mergeCell ref="AQ3:AT3"/>
  </mergeCells>
  <printOptions gridLines="1" horizontalCentered="1"/>
  <pageMargins left="0" right="0" top="0.3937007874015748" bottom="0.5118110236220472" header="0.31496062992125984" footer="0.1968503937007874"/>
  <pageSetup fitToHeight="2" horizontalDpi="600" verticalDpi="600" orientation="landscape" paperSize="9" scale="75" r:id="rId1"/>
  <headerFooter alignWithMargins="0">
    <oddFooter>&amp;LAnnex 3 - Budget for 
Advocacy and Communications&amp;R&amp;D   Page&amp;P</oddFooter>
  </headerFooter>
</worksheet>
</file>

<file path=xl/worksheets/sheet9.xml><?xml version="1.0" encoding="utf-8"?>
<worksheet xmlns="http://schemas.openxmlformats.org/spreadsheetml/2006/main" xmlns:r="http://schemas.openxmlformats.org/officeDocument/2006/relationships">
  <dimension ref="A1:BR17"/>
  <sheetViews>
    <sheetView workbookViewId="0" topLeftCell="B3">
      <pane xSplit="59" ySplit="3" topLeftCell="BI7" activePane="bottomRight" state="frozen"/>
      <selection pane="topLeft" activeCell="B3" sqref="B3"/>
      <selection pane="topRight" activeCell="BI3" sqref="BI3"/>
      <selection pane="bottomLeft" activeCell="B8" sqref="B8"/>
      <selection pane="bottomRight" activeCell="B12" sqref="B12"/>
    </sheetView>
  </sheetViews>
  <sheetFormatPr defaultColWidth="9.140625" defaultRowHeight="12.75"/>
  <cols>
    <col min="1" max="1" width="7.7109375" style="227" customWidth="1"/>
    <col min="2" max="2" width="62.7109375" style="56" customWidth="1"/>
    <col min="3" max="3" width="0.13671875" style="85" hidden="1" customWidth="1"/>
    <col min="4" max="5" width="1.7109375" style="85" hidden="1" customWidth="1"/>
    <col min="6" max="6" width="0.13671875" style="85" hidden="1" customWidth="1"/>
    <col min="7" max="11" width="1.7109375" style="85" hidden="1" customWidth="1"/>
    <col min="12" max="52" width="1.7109375" style="0" hidden="1" customWidth="1"/>
    <col min="53" max="53" width="1.57421875" style="0" hidden="1" customWidth="1"/>
    <col min="54" max="55" width="1.7109375" style="0" hidden="1" customWidth="1"/>
    <col min="56" max="56" width="0.2890625" style="76" customWidth="1"/>
    <col min="57" max="57" width="19.28125" style="76" hidden="1" customWidth="1"/>
    <col min="58" max="58" width="13.421875" style="76" hidden="1" customWidth="1"/>
    <col min="59" max="59" width="15.57421875" style="76" hidden="1" customWidth="1"/>
    <col min="60" max="60" width="18.28125" style="0" hidden="1" customWidth="1"/>
    <col min="61" max="61" width="15.28125" style="0" customWidth="1"/>
    <col min="62" max="62" width="16.421875" style="0" customWidth="1"/>
    <col min="63" max="64" width="6.57421875" style="0" hidden="1" customWidth="1"/>
    <col min="65" max="65" width="8.8515625" style="0" hidden="1" customWidth="1"/>
    <col min="66" max="66" width="10.00390625" style="0" hidden="1" customWidth="1"/>
    <col min="67" max="67" width="13.57421875" style="0" customWidth="1"/>
    <col min="68" max="68" width="15.8515625" style="0" customWidth="1"/>
    <col min="69" max="69" width="14.57421875" style="0" hidden="1" customWidth="1"/>
    <col min="70" max="70" width="18.57421875" style="76" hidden="1" customWidth="1"/>
  </cols>
  <sheetData>
    <row r="1" spans="2:55" ht="15.75">
      <c r="B1" s="267" t="s">
        <v>558</v>
      </c>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row>
    <row r="2" spans="1:55" ht="15.75">
      <c r="A2" s="153">
        <v>4</v>
      </c>
      <c r="B2" s="228" t="s">
        <v>234</v>
      </c>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row>
    <row r="3" spans="2:55" ht="12.75">
      <c r="B3" s="59" t="s">
        <v>545</v>
      </c>
      <c r="C3" s="257">
        <v>2003</v>
      </c>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row>
    <row r="4" spans="1:70" s="50" customFormat="1" ht="27" customHeight="1">
      <c r="A4" s="229"/>
      <c r="B4" s="59" t="s">
        <v>526</v>
      </c>
      <c r="C4" s="258" t="s">
        <v>562</v>
      </c>
      <c r="D4" s="258"/>
      <c r="E4" s="258"/>
      <c r="F4" s="258"/>
      <c r="G4" s="258"/>
      <c r="H4" s="258" t="s">
        <v>563</v>
      </c>
      <c r="I4" s="258"/>
      <c r="J4" s="258"/>
      <c r="K4" s="258"/>
      <c r="L4" s="255" t="s">
        <v>564</v>
      </c>
      <c r="M4" s="255"/>
      <c r="N4" s="255"/>
      <c r="O4" s="255"/>
      <c r="P4" s="255"/>
      <c r="Q4" s="255" t="s">
        <v>565</v>
      </c>
      <c r="R4" s="255"/>
      <c r="S4" s="255"/>
      <c r="T4" s="255"/>
      <c r="U4" s="255" t="s">
        <v>566</v>
      </c>
      <c r="V4" s="255"/>
      <c r="W4" s="255"/>
      <c r="X4" s="255"/>
      <c r="Y4" s="255" t="s">
        <v>567</v>
      </c>
      <c r="Z4" s="255"/>
      <c r="AA4" s="255"/>
      <c r="AB4" s="255"/>
      <c r="AC4" s="255"/>
      <c r="AD4" s="255" t="s">
        <v>568</v>
      </c>
      <c r="AE4" s="255"/>
      <c r="AF4" s="255"/>
      <c r="AG4" s="255"/>
      <c r="AH4" s="255" t="s">
        <v>569</v>
      </c>
      <c r="AI4" s="255"/>
      <c r="AJ4" s="255"/>
      <c r="AK4" s="255"/>
      <c r="AL4" s="255" t="s">
        <v>570</v>
      </c>
      <c r="AM4" s="255"/>
      <c r="AN4" s="255"/>
      <c r="AO4" s="255"/>
      <c r="AP4" s="255"/>
      <c r="AQ4" s="255" t="s">
        <v>571</v>
      </c>
      <c r="AR4" s="255"/>
      <c r="AS4" s="255"/>
      <c r="AT4" s="255"/>
      <c r="AU4" s="255" t="s">
        <v>572</v>
      </c>
      <c r="AV4" s="255"/>
      <c r="AW4" s="255"/>
      <c r="AX4" s="255"/>
      <c r="AY4" s="255" t="s">
        <v>573</v>
      </c>
      <c r="AZ4" s="255"/>
      <c r="BA4" s="255"/>
      <c r="BB4" s="255"/>
      <c r="BC4" s="255"/>
      <c r="BD4" s="50" t="s">
        <v>574</v>
      </c>
      <c r="BE4" s="50" t="s">
        <v>576</v>
      </c>
      <c r="BF4" s="50" t="s">
        <v>575</v>
      </c>
      <c r="BG4" s="50" t="s">
        <v>577</v>
      </c>
      <c r="BH4" s="52" t="s">
        <v>578</v>
      </c>
      <c r="BI4" s="50" t="s">
        <v>247</v>
      </c>
      <c r="BJ4" s="50" t="s">
        <v>248</v>
      </c>
      <c r="BK4" s="50" t="s">
        <v>249</v>
      </c>
      <c r="BL4" s="50" t="s">
        <v>456</v>
      </c>
      <c r="BM4" s="50" t="s">
        <v>251</v>
      </c>
      <c r="BN4" s="50" t="s">
        <v>363</v>
      </c>
      <c r="BO4" s="50" t="s">
        <v>541</v>
      </c>
      <c r="BP4" s="50" t="s">
        <v>542</v>
      </c>
      <c r="BQ4" s="50" t="s">
        <v>365</v>
      </c>
      <c r="BR4" s="51" t="s">
        <v>254</v>
      </c>
    </row>
    <row r="5" spans="1:70" s="86" customFormat="1" ht="48" customHeight="1">
      <c r="A5" s="230"/>
      <c r="B5" s="271" t="s">
        <v>527</v>
      </c>
      <c r="C5" s="271"/>
      <c r="D5" s="271"/>
      <c r="E5" s="271"/>
      <c r="F5" s="271"/>
      <c r="G5" s="271"/>
      <c r="H5" s="271"/>
      <c r="I5" s="271"/>
      <c r="J5" s="271"/>
      <c r="K5" s="271"/>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3"/>
      <c r="BA5" s="273"/>
      <c r="BB5" s="273"/>
      <c r="BC5" s="273"/>
      <c r="BD5" s="51"/>
      <c r="BE5" s="51"/>
      <c r="BF5" s="51"/>
      <c r="BG5" s="51"/>
      <c r="BH5" s="51"/>
      <c r="BI5" s="51" t="s">
        <v>528</v>
      </c>
      <c r="BJ5" s="61" t="s">
        <v>261</v>
      </c>
      <c r="BK5" s="231"/>
      <c r="BR5" s="88"/>
    </row>
    <row r="6" spans="2:68" ht="12.75" hidden="1">
      <c r="B6" s="59"/>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88"/>
      <c r="BE6" s="88"/>
      <c r="BF6" s="88"/>
      <c r="BG6" s="88"/>
      <c r="BH6" s="4"/>
      <c r="BI6" s="51"/>
      <c r="BJ6" s="107" t="s">
        <v>261</v>
      </c>
      <c r="BK6" s="51">
        <f>SUM(BK9:BK12)</f>
        <v>178</v>
      </c>
      <c r="BN6" s="232">
        <v>150000</v>
      </c>
      <c r="BO6" s="232"/>
      <c r="BP6" s="233">
        <f>BN6*BK6%*1.13</f>
        <v>301710</v>
      </c>
    </row>
    <row r="7" spans="2:67" ht="12.75">
      <c r="B7" s="59"/>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88"/>
      <c r="BE7" s="88"/>
      <c r="BF7" s="88"/>
      <c r="BG7" s="88"/>
      <c r="BH7" s="4"/>
      <c r="BI7" s="51"/>
      <c r="BJ7" s="107" t="s">
        <v>262</v>
      </c>
      <c r="BK7" s="51">
        <f>SUM(BK9:BK13)</f>
        <v>178</v>
      </c>
      <c r="BL7" t="s">
        <v>545</v>
      </c>
      <c r="BN7" s="232">
        <v>150000</v>
      </c>
      <c r="BO7" s="233">
        <f>BN7*BK7%*1.13</f>
        <v>301710</v>
      </c>
    </row>
    <row r="8" spans="2:67" ht="12.75">
      <c r="B8" s="59"/>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88"/>
      <c r="BE8" s="88"/>
      <c r="BF8" s="88"/>
      <c r="BG8" s="88"/>
      <c r="BH8" s="4"/>
      <c r="BI8" s="51"/>
      <c r="BJ8" s="107" t="s">
        <v>263</v>
      </c>
      <c r="BK8" s="51"/>
      <c r="BL8">
        <f>SUM(BL9:BL13)</f>
        <v>100</v>
      </c>
      <c r="BN8" s="233">
        <v>75000</v>
      </c>
      <c r="BO8" s="234">
        <f>BN8*BL8%*1.13</f>
        <v>84749.99999999999</v>
      </c>
    </row>
    <row r="9" spans="1:68" ht="12.75">
      <c r="A9" s="235" t="s">
        <v>658</v>
      </c>
      <c r="B9" s="56" t="s">
        <v>529</v>
      </c>
      <c r="BH9" s="4"/>
      <c r="BI9" s="4"/>
      <c r="BJ9" s="4" t="s">
        <v>367</v>
      </c>
      <c r="BK9" s="4">
        <v>100</v>
      </c>
      <c r="BL9">
        <v>60</v>
      </c>
      <c r="BP9" s="232" t="s">
        <v>545</v>
      </c>
    </row>
    <row r="10" spans="1:68" ht="25.5">
      <c r="A10" s="235" t="s">
        <v>660</v>
      </c>
      <c r="B10" s="56" t="s">
        <v>243</v>
      </c>
      <c r="BH10" s="4"/>
      <c r="BI10" s="4"/>
      <c r="BJ10" s="4" t="s">
        <v>530</v>
      </c>
      <c r="BK10" s="4">
        <v>4</v>
      </c>
      <c r="BL10">
        <v>20</v>
      </c>
      <c r="BM10">
        <v>25</v>
      </c>
      <c r="BN10" s="232">
        <v>400</v>
      </c>
      <c r="BO10" s="232"/>
      <c r="BP10" s="232">
        <f>BM10*BN10*1.13</f>
        <v>11299.999999999998</v>
      </c>
    </row>
    <row r="11" spans="1:68" ht="12.75">
      <c r="A11" s="235" t="s">
        <v>663</v>
      </c>
      <c r="B11" s="56" t="s">
        <v>531</v>
      </c>
      <c r="BH11" s="4"/>
      <c r="BI11" s="4"/>
      <c r="BJ11" s="4" t="s">
        <v>367</v>
      </c>
      <c r="BK11" s="4">
        <v>70</v>
      </c>
      <c r="BL11">
        <v>10</v>
      </c>
      <c r="BP11" s="232">
        <f>BM11*BN11*1.13</f>
        <v>0</v>
      </c>
    </row>
    <row r="12" spans="1:68" ht="12.75">
      <c r="A12" s="235" t="s">
        <v>667</v>
      </c>
      <c r="B12" s="56" t="s">
        <v>245</v>
      </c>
      <c r="BH12" s="4"/>
      <c r="BI12" s="4"/>
      <c r="BJ12" s="4" t="s">
        <v>532</v>
      </c>
      <c r="BK12" s="4">
        <v>4</v>
      </c>
      <c r="BL12">
        <v>10</v>
      </c>
      <c r="BM12">
        <v>10</v>
      </c>
      <c r="BN12" s="232">
        <v>2500</v>
      </c>
      <c r="BO12" s="232"/>
      <c r="BP12" s="232">
        <f>BM12*BN12*1.13</f>
        <v>28249.999999999996</v>
      </c>
    </row>
    <row r="13" spans="1:68" ht="12.75">
      <c r="A13" s="235"/>
      <c r="BH13" s="4"/>
      <c r="BI13" s="4"/>
      <c r="BJ13" s="4" t="s">
        <v>533</v>
      </c>
      <c r="BK13" s="4"/>
      <c r="BM13">
        <v>2</v>
      </c>
      <c r="BN13" s="232">
        <v>5000</v>
      </c>
      <c r="BO13" s="232"/>
      <c r="BP13" s="232">
        <f>BM13*BN13*1.13</f>
        <v>11299.999999999998</v>
      </c>
    </row>
    <row r="14" spans="1:63" ht="12.75">
      <c r="A14" s="227" t="s">
        <v>545</v>
      </c>
      <c r="B14" s="56" t="s">
        <v>545</v>
      </c>
      <c r="BH14" s="4"/>
      <c r="BI14" s="4"/>
      <c r="BJ14" s="4"/>
      <c r="BK14" s="4"/>
    </row>
    <row r="15" spans="1:69" ht="12.75">
      <c r="A15" s="268"/>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c r="BA15" s="269"/>
      <c r="BB15" s="269"/>
      <c r="BC15" s="269"/>
      <c r="BD15" s="269"/>
      <c r="BE15" s="42"/>
      <c r="BF15" s="42"/>
      <c r="BG15" s="42"/>
      <c r="BH15" s="96" t="s">
        <v>324</v>
      </c>
      <c r="BI15" s="96"/>
      <c r="BJ15" s="236" t="s">
        <v>282</v>
      </c>
      <c r="BK15" s="96"/>
      <c r="BL15" s="155"/>
      <c r="BM15" s="155"/>
      <c r="BN15" s="155"/>
      <c r="BO15" s="164">
        <f>SUM(BO7:BO8)</f>
        <v>386460</v>
      </c>
      <c r="BP15" s="164">
        <f>SUM(BP9:BP13)</f>
        <v>50849.99999999999</v>
      </c>
      <c r="BQ15" s="155" t="s">
        <v>545</v>
      </c>
    </row>
    <row r="16" spans="1:69" ht="12.75">
      <c r="A16" s="269"/>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42"/>
      <c r="BF16" s="42"/>
      <c r="BG16" s="42"/>
      <c r="BH16" s="155"/>
      <c r="BI16" s="155"/>
      <c r="BJ16" s="155" t="s">
        <v>534</v>
      </c>
      <c r="BK16" s="155"/>
      <c r="BL16" s="155"/>
      <c r="BM16" s="155"/>
      <c r="BN16" s="155"/>
      <c r="BO16" s="155"/>
      <c r="BP16" s="155"/>
      <c r="BQ16" s="155"/>
    </row>
    <row r="17" spans="1:69" ht="12.75" customHeight="1">
      <c r="A17" s="270"/>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42"/>
      <c r="BF17" s="42"/>
      <c r="BG17" s="42"/>
      <c r="BH17" s="100" t="s">
        <v>349</v>
      </c>
      <c r="BI17" s="100"/>
      <c r="BJ17" s="237"/>
      <c r="BK17" s="100"/>
      <c r="BL17" s="155"/>
      <c r="BM17" s="155"/>
      <c r="BN17" s="155"/>
      <c r="BO17" s="155"/>
      <c r="BP17" s="164">
        <f>SUM(BO15+BP15)</f>
        <v>437310</v>
      </c>
      <c r="BQ17" s="155" t="s">
        <v>545</v>
      </c>
    </row>
  </sheetData>
  <mergeCells count="18">
    <mergeCell ref="A15:BD16"/>
    <mergeCell ref="A17:BD17"/>
    <mergeCell ref="C4:G4"/>
    <mergeCell ref="B5:BC5"/>
    <mergeCell ref="AL4:AP4"/>
    <mergeCell ref="AH4:AK4"/>
    <mergeCell ref="AD4:AG4"/>
    <mergeCell ref="Q4:T4"/>
    <mergeCell ref="B1:BC1"/>
    <mergeCell ref="C3:BC3"/>
    <mergeCell ref="AU4:AX4"/>
    <mergeCell ref="L4:P4"/>
    <mergeCell ref="H4:K4"/>
    <mergeCell ref="U4:X4"/>
    <mergeCell ref="Y4:AC4"/>
    <mergeCell ref="C2:BC2"/>
    <mergeCell ref="AY4:BC4"/>
    <mergeCell ref="AQ4:AT4"/>
  </mergeCells>
  <printOptions gridLines="1" horizontalCentered="1"/>
  <pageMargins left="0" right="0" top="0.3937007874015748" bottom="0.5118110236220472" header="0.1968503937007874" footer="0.1968503937007874"/>
  <pageSetup fitToHeight="2" horizontalDpi="600" verticalDpi="600" orientation="landscape" paperSize="9" scale="75" r:id="rId1"/>
  <headerFooter alignWithMargins="0">
    <oddFooter>&amp;LAnnex 4 - Budget for Administration&amp;R&amp;D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Health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Synergy</dc:creator>
  <cp:keywords/>
  <dc:description/>
  <cp:lastModifiedBy>AbrahanL</cp:lastModifiedBy>
  <cp:lastPrinted>2002-10-24T13:15:27Z</cp:lastPrinted>
  <dcterms:created xsi:type="dcterms:W3CDTF">1999-06-24T13:18:07Z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